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showInkAnnotation="0" autoCompressPictures="0"/>
  <xr:revisionPtr revIDLastSave="0" documentId="8_{48986818-CD11-4468-9833-441389306FB1}" xr6:coauthVersionLast="47" xr6:coauthVersionMax="47" xr10:uidLastSave="{00000000-0000-0000-0000-000000000000}"/>
  <bookViews>
    <workbookView xWindow="0" yWindow="40" windowWidth="15960" windowHeight="18080" xr2:uid="{00000000-000D-0000-FFFF-FFFF00000000}"/>
  </bookViews>
  <sheets>
    <sheet name="BCM FFS vs. InBasket FFS (Only)" sheetId="1"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D31" i="1"/>
  <c r="L30" i="1"/>
  <c r="M30" i="1" s="1"/>
  <c r="F30" i="1"/>
  <c r="G30" i="1" s="1"/>
  <c r="L29" i="1"/>
  <c r="M29" i="1" s="1"/>
  <c r="F29" i="1"/>
  <c r="G29" i="1" s="1"/>
  <c r="L28" i="1"/>
  <c r="M28" i="1" s="1"/>
  <c r="F28" i="1"/>
  <c r="G28" i="1" s="1"/>
  <c r="L27" i="1"/>
  <c r="M27" i="1" s="1"/>
  <c r="F27" i="1"/>
  <c r="G27" i="1" s="1"/>
  <c r="L26" i="1"/>
  <c r="M26" i="1" s="1"/>
  <c r="F26" i="1"/>
  <c r="G26" i="1" s="1"/>
  <c r="L25" i="1"/>
  <c r="M25" i="1" s="1"/>
  <c r="F25" i="1"/>
  <c r="G25" i="1" s="1"/>
  <c r="L24" i="1"/>
  <c r="M24" i="1" s="1"/>
  <c r="F24" i="1"/>
  <c r="G24" i="1" s="1"/>
  <c r="L23" i="1"/>
  <c r="M23" i="1" s="1"/>
  <c r="F23" i="1"/>
  <c r="G23" i="1" s="1"/>
  <c r="L22" i="1"/>
  <c r="M22" i="1" s="1"/>
  <c r="F22" i="1"/>
  <c r="G22" i="1" s="1"/>
  <c r="L21" i="1"/>
  <c r="M21" i="1" s="1"/>
  <c r="F21" i="1"/>
  <c r="G21" i="1" s="1"/>
  <c r="L20" i="1"/>
  <c r="M20" i="1" s="1"/>
  <c r="F20" i="1"/>
  <c r="G20" i="1" s="1"/>
  <c r="L19" i="1"/>
  <c r="M19" i="1" s="1"/>
  <c r="F19" i="1"/>
  <c r="G19" i="1" s="1"/>
  <c r="L18" i="1"/>
  <c r="M18" i="1" s="1"/>
  <c r="F18" i="1"/>
  <c r="G18" i="1" s="1"/>
  <c r="L17" i="1"/>
  <c r="M17" i="1" s="1"/>
  <c r="F17" i="1"/>
  <c r="G17" i="1" s="1"/>
  <c r="L16" i="1"/>
  <c r="M16" i="1" s="1"/>
  <c r="F16" i="1"/>
  <c r="G16" i="1" s="1"/>
  <c r="L15" i="1"/>
  <c r="M15" i="1" s="1"/>
  <c r="F15" i="1"/>
  <c r="G15" i="1" s="1"/>
  <c r="L14" i="1"/>
  <c r="M14" i="1" s="1"/>
  <c r="F14" i="1"/>
  <c r="G14" i="1" s="1"/>
  <c r="L13" i="1"/>
  <c r="M13" i="1" s="1"/>
  <c r="F13" i="1"/>
  <c r="G13" i="1" s="1"/>
  <c r="L12" i="1"/>
  <c r="M12" i="1" s="1"/>
  <c r="M31" i="1" s="1"/>
  <c r="F12" i="1"/>
  <c r="G12" i="1" s="1"/>
  <c r="G31" i="1" s="1"/>
  <c r="M33" i="1" l="1"/>
  <c r="M34" i="1" s="1"/>
</calcChain>
</file>

<file path=xl/sharedStrings.xml><?xml version="1.0" encoding="utf-8"?>
<sst xmlns="http://schemas.openxmlformats.org/spreadsheetml/2006/main" count="62" uniqueCount="38">
  <si>
    <t>Blended Capitation Financial Modelling</t>
  </si>
  <si>
    <t>Individual Physician BCM Bi-Weekly Estimated Payment Calculator</t>
  </si>
  <si>
    <t>File Updated September 9, 2025</t>
  </si>
  <si>
    <t xml:space="preserve">DISCLAIMER: The BCM Bi-Weekly Estimated Payment Calculator is an interactive tool developed by the FPRP’s Blended Capitation Program to assist physicians in estimating their bi-weekly blended capitation payments based on the characteristics of their patient roster. By using this calculator, you agree that the returned results are estimates and results may vary from actual payments calculated in accordance with Schedule R. </t>
  </si>
  <si>
    <t>The calculator uses roster data and physicians are encouraged to review and validate their list of attached patients prior to using the tool for best results. Please reach out to  Barbara Molgaard Blake (FPRP consultant) for assistance, if required at bmolgaardblake@nlma.nl.ca.</t>
  </si>
  <si>
    <t>Capitation Revenue:</t>
  </si>
  <si>
    <t xml:space="preserve">Put # of attached patients in age and sex (M/F) categories (non-binary are slotted with the higher M/F ratio by age group). </t>
  </si>
  <si>
    <t>Capitation Rate:</t>
  </si>
  <si>
    <t>(Rate effective October 1, 2025 until September 30, 2026)</t>
  </si>
  <si>
    <t>Age</t>
  </si>
  <si>
    <t># of M</t>
  </si>
  <si>
    <t>Ratio</t>
  </si>
  <si>
    <t>Cap Rate</t>
  </si>
  <si>
    <t>Annual Cap</t>
  </si>
  <si>
    <t># of F</t>
  </si>
  <si>
    <t>0-4</t>
  </si>
  <si>
    <t>5-9</t>
  </si>
  <si>
    <t>10-14</t>
  </si>
  <si>
    <t>15-19</t>
  </si>
  <si>
    <t>20-24</t>
  </si>
  <si>
    <t>25-29</t>
  </si>
  <si>
    <t>30-34</t>
  </si>
  <si>
    <t>35-39</t>
  </si>
  <si>
    <t>40-44</t>
  </si>
  <si>
    <t>45-49</t>
  </si>
  <si>
    <t>50-54</t>
  </si>
  <si>
    <t>55-59</t>
  </si>
  <si>
    <t>60-64</t>
  </si>
  <si>
    <t>65-69</t>
  </si>
  <si>
    <t>70-74</t>
  </si>
  <si>
    <t>75-79</t>
  </si>
  <si>
    <t>80-84</t>
  </si>
  <si>
    <t>85-89</t>
  </si>
  <si>
    <t>90+</t>
  </si>
  <si>
    <t>Subtotal</t>
  </si>
  <si>
    <t>Total Estimated Annual Capitation Revenue</t>
  </si>
  <si>
    <t>Divide by 26 PP</t>
  </si>
  <si>
    <t>&lt;&lt;&lt;Yellow indicates data that must be entered mannually by the physician&gt;&gt;&gt;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</si>
</sst>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 #,##0.00&quot; &quot;;&quot;-&quot;* #,##0.00&quot; &quot;;&quot; &quot;* &quot;-&quot;??&quot; &quot;"/>
    <numFmt numFmtId="165" formatCode="&quot; &quot;* #,##0&quot; &quot;;&quot;-&quot;* #,##0&quot; &quot;;&quot; &quot;* &quot;-&quot;??&quot; &quot;"/>
    <numFmt numFmtId="166" formatCode="&quot;$&quot;#,##0.00"/>
    <numFmt numFmtId="167" formatCode="0.0%"/>
  </numFmts>
  <fonts count="10">
    <font>
      <sz val="11"/>
      <color indexed="8"/>
      <name val="Calibri"/>
    </font>
    <font>
      <b/>
      <sz val="11"/>
      <color indexed="8"/>
      <name val="Calibri"/>
    </font>
    <font>
      <b/>
      <u/>
      <sz val="11"/>
      <color indexed="11"/>
      <name val="Calibri"/>
    </font>
    <font>
      <i/>
      <sz val="11"/>
      <color indexed="8"/>
      <name val="Calibri"/>
    </font>
    <font>
      <u/>
      <sz val="11"/>
      <color indexed="8"/>
      <name val="Calibri"/>
    </font>
    <font>
      <b/>
      <u/>
      <sz val="11"/>
      <color indexed="8"/>
      <name val="Calibri"/>
    </font>
    <font>
      <sz val="11"/>
      <color indexed="11"/>
      <name val="Calibri"/>
    </font>
    <font>
      <sz val="11"/>
      <color indexed="8"/>
      <name val="Calibri Light"/>
    </font>
    <font>
      <u val="double"/>
      <sz val="11"/>
      <color indexed="8"/>
      <name val="Calibri"/>
    </font>
    <font>
      <b/>
      <sz val="11"/>
      <color indexed="11"/>
      <name val="Calibri"/>
    </font>
  </fonts>
  <fills count="5">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s>
  <borders count="26">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70">
    <xf numFmtId="0" fontId="0" fillId="0" borderId="0" xfId="0"/>
    <xf numFmtId="0" fontId="0" fillId="0" borderId="0" xfId="0" applyNumberFormat="1"/>
    <xf numFmtId="49" fontId="1" fillId="2" borderId="1" xfId="0" applyNumberFormat="1" applyFont="1" applyFill="1" applyBorder="1"/>
    <xf numFmtId="0" fontId="0" fillId="2" borderId="2" xfId="0" applyFill="1" applyBorder="1"/>
    <xf numFmtId="0" fontId="0" fillId="2" borderId="3" xfId="0" applyFill="1" applyBorder="1"/>
    <xf numFmtId="49" fontId="1" fillId="2" borderId="4" xfId="0" applyNumberFormat="1" applyFont="1" applyFill="1" applyBorder="1"/>
    <xf numFmtId="0" fontId="0" fillId="2" borderId="5" xfId="0" applyFill="1" applyBorder="1"/>
    <xf numFmtId="0" fontId="0" fillId="2" borderId="6" xfId="0" applyFill="1" applyBorder="1"/>
    <xf numFmtId="0" fontId="1" fillId="2" borderId="4" xfId="0" applyFont="1" applyFill="1" applyBorder="1"/>
    <xf numFmtId="0" fontId="2" fillId="2" borderId="5" xfId="0" applyFont="1" applyFill="1" applyBorder="1"/>
    <xf numFmtId="0" fontId="3" fillId="2" borderId="5" xfId="0" applyFont="1" applyFill="1" applyBorder="1"/>
    <xf numFmtId="0" fontId="0" fillId="2" borderId="4" xfId="0" applyFill="1" applyBorder="1"/>
    <xf numFmtId="0" fontId="0" fillId="2" borderId="8" xfId="0" applyFill="1" applyBorder="1"/>
    <xf numFmtId="0" fontId="4" fillId="3" borderId="9" xfId="0" applyFont="1" applyFill="1" applyBorder="1"/>
    <xf numFmtId="49" fontId="5" fillId="3" borderId="10" xfId="0" applyNumberFormat="1" applyFont="1" applyFill="1" applyBorder="1"/>
    <xf numFmtId="0" fontId="4" fillId="3" borderId="10" xfId="0" applyFont="1" applyFill="1" applyBorder="1"/>
    <xf numFmtId="49" fontId="4" fillId="3" borderId="10" xfId="0" applyNumberFormat="1" applyFont="1" applyFill="1" applyBorder="1"/>
    <xf numFmtId="0" fontId="0" fillId="3"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49" fontId="1" fillId="2" borderId="5" xfId="0" applyNumberFormat="1" applyFont="1" applyFill="1" applyBorder="1"/>
    <xf numFmtId="0" fontId="1" fillId="2" borderId="5" xfId="0" applyFont="1" applyFill="1" applyBorder="1"/>
    <xf numFmtId="164" fontId="1" fillId="2" borderId="5" xfId="0" applyNumberFormat="1" applyFont="1" applyFill="1" applyBorder="1"/>
    <xf numFmtId="0" fontId="0" fillId="2" borderId="16" xfId="0" applyFill="1" applyBorder="1"/>
    <xf numFmtId="0" fontId="6" fillId="2" borderId="6" xfId="0" applyFont="1" applyFill="1" applyBorder="1"/>
    <xf numFmtId="0" fontId="0" fillId="2" borderId="7" xfId="0" applyFill="1" applyBorder="1"/>
    <xf numFmtId="0" fontId="0" fillId="2" borderId="17" xfId="0" applyFill="1" applyBorder="1"/>
    <xf numFmtId="49" fontId="7" fillId="3" borderId="18" xfId="0" applyNumberFormat="1" applyFont="1" applyFill="1" applyBorder="1" applyAlignment="1">
      <alignment horizontal="center"/>
    </xf>
    <xf numFmtId="0" fontId="7" fillId="2" borderId="17" xfId="0" applyFont="1" applyFill="1" applyBorder="1" applyAlignment="1">
      <alignment horizontal="center"/>
    </xf>
    <xf numFmtId="49" fontId="7" fillId="2" borderId="19" xfId="0" applyNumberFormat="1" applyFont="1" applyFill="1" applyBorder="1" applyAlignment="1">
      <alignment horizontal="center"/>
    </xf>
    <xf numFmtId="165" fontId="0" fillId="4" borderId="19" xfId="0" applyNumberFormat="1" applyFill="1" applyBorder="1"/>
    <xf numFmtId="0" fontId="7" fillId="2" borderId="19" xfId="0" applyNumberFormat="1" applyFont="1" applyFill="1" applyBorder="1" applyAlignment="1">
      <alignment horizontal="center"/>
    </xf>
    <xf numFmtId="166" fontId="7" fillId="2" borderId="19" xfId="0" applyNumberFormat="1" applyFont="1" applyFill="1" applyBorder="1" applyAlignment="1">
      <alignment horizontal="center"/>
    </xf>
    <xf numFmtId="165" fontId="7" fillId="2" borderId="19" xfId="0" applyNumberFormat="1" applyFont="1" applyFill="1" applyBorder="1" applyAlignment="1">
      <alignment horizontal="center"/>
    </xf>
    <xf numFmtId="165" fontId="7" fillId="2" borderId="17" xfId="0" applyNumberFormat="1" applyFont="1" applyFill="1" applyBorder="1" applyAlignment="1">
      <alignment horizontal="center"/>
    </xf>
    <xf numFmtId="49" fontId="7" fillId="2" borderId="17" xfId="0" applyNumberFormat="1" applyFont="1" applyFill="1" applyBorder="1" applyAlignment="1">
      <alignment horizontal="center"/>
    </xf>
    <xf numFmtId="165" fontId="0" fillId="4" borderId="17" xfId="0" applyNumberFormat="1" applyFill="1" applyBorder="1"/>
    <xf numFmtId="0" fontId="7" fillId="2" borderId="17" xfId="0" applyNumberFormat="1" applyFont="1" applyFill="1" applyBorder="1" applyAlignment="1">
      <alignment horizontal="center"/>
    </xf>
    <xf numFmtId="166" fontId="7" fillId="2" borderId="17" xfId="0" applyNumberFormat="1" applyFont="1" applyFill="1" applyBorder="1" applyAlignment="1">
      <alignment horizontal="center"/>
    </xf>
    <xf numFmtId="49" fontId="7" fillId="2" borderId="20" xfId="0" applyNumberFormat="1" applyFont="1" applyFill="1" applyBorder="1" applyAlignment="1">
      <alignment horizontal="center"/>
    </xf>
    <xf numFmtId="165" fontId="0" fillId="4" borderId="20" xfId="0" applyNumberFormat="1" applyFill="1" applyBorder="1"/>
    <xf numFmtId="0" fontId="7" fillId="2" borderId="20" xfId="0" applyNumberFormat="1" applyFont="1" applyFill="1" applyBorder="1" applyAlignment="1">
      <alignment horizontal="center"/>
    </xf>
    <xf numFmtId="166" fontId="7" fillId="2" borderId="20" xfId="0" applyNumberFormat="1" applyFont="1" applyFill="1" applyBorder="1" applyAlignment="1">
      <alignment horizontal="center"/>
    </xf>
    <xf numFmtId="165" fontId="7" fillId="2" borderId="20" xfId="0" applyNumberFormat="1" applyFont="1" applyFill="1" applyBorder="1" applyAlignment="1">
      <alignment horizontal="center"/>
    </xf>
    <xf numFmtId="49" fontId="7" fillId="2" borderId="18" xfId="0" applyNumberFormat="1" applyFont="1" applyFill="1" applyBorder="1" applyAlignment="1">
      <alignment horizontal="center"/>
    </xf>
    <xf numFmtId="165" fontId="7" fillId="2" borderId="18" xfId="0" applyNumberFormat="1" applyFont="1" applyFill="1" applyBorder="1"/>
    <xf numFmtId="0" fontId="7" fillId="2" borderId="9" xfId="0" applyFont="1" applyFill="1" applyBorder="1"/>
    <xf numFmtId="167" fontId="7" fillId="2" borderId="11" xfId="0" applyNumberFormat="1" applyFont="1" applyFill="1" applyBorder="1" applyAlignment="1">
      <alignment horizontal="center"/>
    </xf>
    <xf numFmtId="165" fontId="7" fillId="2" borderId="18" xfId="0" applyNumberFormat="1" applyFont="1" applyFill="1" applyBorder="1" applyAlignment="1">
      <alignment horizontal="center"/>
    </xf>
    <xf numFmtId="0" fontId="7" fillId="2" borderId="11" xfId="0" applyFont="1" applyFill="1" applyBorder="1" applyAlignment="1">
      <alignment horizontal="center"/>
    </xf>
    <xf numFmtId="49" fontId="1" fillId="2" borderId="7" xfId="0" applyNumberFormat="1" applyFont="1" applyFill="1" applyBorder="1"/>
    <xf numFmtId="0" fontId="8" fillId="2" borderId="7" xfId="0" applyFont="1" applyFill="1" applyBorder="1"/>
    <xf numFmtId="165" fontId="0" fillId="2" borderId="7" xfId="0" applyNumberFormat="1" applyFill="1" applyBorder="1"/>
    <xf numFmtId="164" fontId="0" fillId="2" borderId="6" xfId="0" applyNumberFormat="1" applyFill="1" applyBorder="1"/>
    <xf numFmtId="0" fontId="0" fillId="2" borderId="21" xfId="0" applyFill="1" applyBorder="1"/>
    <xf numFmtId="0" fontId="0" fillId="2" borderId="10" xfId="0" applyFill="1" applyBorder="1"/>
    <xf numFmtId="49" fontId="0" fillId="2" borderId="10" xfId="0" applyNumberFormat="1" applyFill="1" applyBorder="1"/>
    <xf numFmtId="3" fontId="0" fillId="2" borderId="10" xfId="0" applyNumberFormat="1" applyFill="1" applyBorder="1"/>
    <xf numFmtId="0" fontId="0" fillId="2" borderId="22" xfId="0" applyFill="1" applyBorder="1"/>
    <xf numFmtId="0" fontId="0" fillId="2" borderId="23" xfId="0" applyFill="1" applyBorder="1"/>
    <xf numFmtId="49" fontId="9" fillId="4" borderId="24" xfId="0" applyNumberFormat="1" applyFont="1" applyFill="1" applyBorder="1"/>
    <xf numFmtId="0" fontId="6" fillId="4" borderId="24" xfId="0" applyFont="1" applyFill="1" applyBorder="1"/>
    <xf numFmtId="0" fontId="0" fillId="2" borderId="24" xfId="0" applyFill="1" applyBorder="1"/>
    <xf numFmtId="0" fontId="0" fillId="2" borderId="25" xfId="0" applyFill="1" applyBorder="1"/>
    <xf numFmtId="49" fontId="1" fillId="2" borderId="5" xfId="0" applyNumberFormat="1" applyFont="1" applyFill="1" applyBorder="1" applyAlignment="1">
      <alignment horizontal="left" vertical="center" wrapText="1"/>
    </xf>
    <xf numFmtId="0" fontId="0" fillId="2" borderId="5" xfId="0" applyFill="1" applyBorder="1" applyAlignment="1">
      <alignment horizontal="left" vertical="center" wrapText="1"/>
    </xf>
    <xf numFmtId="49"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D9E2F3"/>
      <rgbColor rgb="FF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
  <sheetViews>
    <sheetView showGridLines="0" tabSelected="1" workbookViewId="0">
      <selection activeCell="F10" sqref="F10"/>
    </sheetView>
  </sheetViews>
  <sheetFormatPr defaultColWidth="9.140625" defaultRowHeight="15" customHeight="1"/>
  <cols>
    <col min="1" max="1" width="10.42578125" style="1" customWidth="1"/>
    <col min="2" max="2" width="5.85546875" style="1" customWidth="1"/>
    <col min="3" max="5" width="9.140625" style="1" customWidth="1"/>
    <col min="6" max="6" width="10" style="1" customWidth="1"/>
    <col min="7" max="7" width="12.42578125" style="1" customWidth="1"/>
    <col min="8" max="8" width="7.42578125" style="1" customWidth="1"/>
    <col min="9" max="10" width="11.42578125" style="1" customWidth="1"/>
    <col min="11" max="11" width="10.42578125" style="1" customWidth="1"/>
    <col min="12" max="12" width="10.85546875" style="1" customWidth="1"/>
    <col min="13" max="13" width="14" style="1" customWidth="1"/>
    <col min="14" max="14" width="10.85546875" style="1" customWidth="1"/>
    <col min="15" max="17" width="9.140625" style="1" customWidth="1"/>
    <col min="18" max="16384" width="9.140625" style="1"/>
  </cols>
  <sheetData>
    <row r="1" spans="1:16" ht="13.5" customHeight="1">
      <c r="A1" s="2" t="s">
        <v>0</v>
      </c>
      <c r="B1" s="3"/>
      <c r="C1" s="3"/>
      <c r="D1" s="3"/>
      <c r="E1" s="3"/>
      <c r="F1" s="3"/>
      <c r="G1" s="3"/>
      <c r="H1" s="3"/>
      <c r="I1" s="3"/>
      <c r="J1" s="3"/>
      <c r="K1" s="3"/>
      <c r="L1" s="3"/>
      <c r="M1" s="3"/>
      <c r="N1" s="3"/>
      <c r="O1" s="3"/>
      <c r="P1" s="4"/>
    </row>
    <row r="2" spans="1:16" ht="13.5" customHeight="1">
      <c r="A2" s="5" t="s">
        <v>1</v>
      </c>
      <c r="B2" s="6"/>
      <c r="C2" s="6"/>
      <c r="D2" s="6"/>
      <c r="E2" s="6"/>
      <c r="F2" s="6"/>
      <c r="G2" s="6"/>
      <c r="H2" s="6"/>
      <c r="I2" s="6"/>
      <c r="J2" s="6"/>
      <c r="K2" s="6"/>
      <c r="L2" s="6"/>
      <c r="M2" s="6"/>
      <c r="N2" s="6"/>
      <c r="O2" s="6"/>
      <c r="P2" s="7"/>
    </row>
    <row r="3" spans="1:16" ht="13.5" customHeight="1">
      <c r="A3" s="8" t="s">
        <v>2</v>
      </c>
      <c r="B3" s="6"/>
      <c r="C3" s="9"/>
      <c r="D3" s="6"/>
      <c r="E3" s="6"/>
      <c r="F3" s="6"/>
      <c r="G3" s="6"/>
      <c r="H3" s="6"/>
      <c r="I3" s="6"/>
      <c r="J3" s="10"/>
      <c r="K3" s="6"/>
      <c r="L3" s="6"/>
      <c r="M3" s="6"/>
      <c r="N3" s="6"/>
      <c r="O3" s="6"/>
      <c r="P3" s="7"/>
    </row>
    <row r="4" spans="1:16" ht="13.5" customHeight="1">
      <c r="A4" s="8"/>
      <c r="B4" s="6"/>
      <c r="C4" s="9"/>
      <c r="D4" s="6"/>
      <c r="E4" s="6"/>
      <c r="F4" s="6"/>
      <c r="G4" s="6"/>
      <c r="H4" s="6"/>
      <c r="I4" s="6"/>
      <c r="J4" s="10"/>
      <c r="K4" s="6"/>
      <c r="L4" s="6"/>
      <c r="M4" s="6"/>
      <c r="N4" s="6"/>
      <c r="O4" s="6"/>
      <c r="P4" s="7"/>
    </row>
    <row r="5" spans="1:16" ht="120" customHeight="1">
      <c r="A5" s="11"/>
      <c r="B5" s="66" t="s">
        <v>3</v>
      </c>
      <c r="C5" s="67"/>
      <c r="D5" s="67"/>
      <c r="E5" s="67"/>
      <c r="F5" s="67"/>
      <c r="G5" s="67"/>
      <c r="H5" s="67"/>
      <c r="I5" s="67"/>
      <c r="J5" s="67"/>
      <c r="K5" s="67"/>
      <c r="L5" s="67"/>
      <c r="M5" s="67"/>
      <c r="N5" s="67"/>
      <c r="O5" s="6"/>
      <c r="P5" s="7"/>
    </row>
    <row r="6" spans="1:16" ht="30" customHeight="1">
      <c r="A6" s="11"/>
      <c r="B6" s="68" t="s">
        <v>4</v>
      </c>
      <c r="C6" s="69"/>
      <c r="D6" s="69"/>
      <c r="E6" s="69"/>
      <c r="F6" s="69"/>
      <c r="G6" s="69"/>
      <c r="H6" s="69"/>
      <c r="I6" s="69"/>
      <c r="J6" s="69"/>
      <c r="K6" s="69"/>
      <c r="L6" s="69"/>
      <c r="M6" s="69"/>
      <c r="N6" s="69"/>
      <c r="O6" s="6"/>
      <c r="P6" s="7"/>
    </row>
    <row r="7" spans="1:16" ht="13.5" customHeight="1">
      <c r="A7" s="12"/>
      <c r="B7" s="13"/>
      <c r="C7" s="14" t="s">
        <v>5</v>
      </c>
      <c r="D7" s="15"/>
      <c r="E7" s="16" t="s">
        <v>6</v>
      </c>
      <c r="F7" s="15"/>
      <c r="G7" s="15"/>
      <c r="H7" s="15"/>
      <c r="I7" s="15"/>
      <c r="J7" s="15"/>
      <c r="K7" s="15"/>
      <c r="L7" s="15"/>
      <c r="M7" s="15"/>
      <c r="N7" s="17"/>
      <c r="O7" s="18"/>
      <c r="P7" s="7"/>
    </row>
    <row r="8" spans="1:16" ht="9" customHeight="1">
      <c r="A8" s="12"/>
      <c r="B8" s="19"/>
      <c r="C8" s="20"/>
      <c r="D8" s="20"/>
      <c r="E8" s="20"/>
      <c r="F8" s="20"/>
      <c r="G8" s="20"/>
      <c r="H8" s="20"/>
      <c r="I8" s="20"/>
      <c r="J8" s="20"/>
      <c r="K8" s="20"/>
      <c r="L8" s="20"/>
      <c r="M8" s="20"/>
      <c r="N8" s="21"/>
      <c r="O8" s="18"/>
      <c r="P8" s="7"/>
    </row>
    <row r="9" spans="1:16" ht="13.5" customHeight="1">
      <c r="A9" s="12"/>
      <c r="B9" s="18"/>
      <c r="C9" s="22" t="s">
        <v>7</v>
      </c>
      <c r="D9" s="23"/>
      <c r="E9" s="24">
        <v>211.49</v>
      </c>
      <c r="F9" s="6" t="s">
        <v>8</v>
      </c>
      <c r="G9" s="6"/>
      <c r="H9" s="6"/>
      <c r="I9" s="6"/>
      <c r="J9" s="6"/>
      <c r="K9" s="6"/>
      <c r="L9" s="6"/>
      <c r="M9" s="6"/>
      <c r="N9" s="25"/>
      <c r="O9" s="18"/>
      <c r="P9" s="26"/>
    </row>
    <row r="10" spans="1:16" ht="11.1" customHeight="1">
      <c r="A10" s="12"/>
      <c r="B10" s="18"/>
      <c r="C10" s="27"/>
      <c r="D10" s="27"/>
      <c r="E10" s="27"/>
      <c r="F10" s="27"/>
      <c r="G10" s="27"/>
      <c r="H10" s="6"/>
      <c r="I10" s="27"/>
      <c r="J10" s="27"/>
      <c r="K10" s="27"/>
      <c r="L10" s="27"/>
      <c r="M10" s="27"/>
      <c r="N10" s="25"/>
      <c r="O10" s="18"/>
      <c r="P10" s="7"/>
    </row>
    <row r="11" spans="1:16" ht="13.5" customHeight="1">
      <c r="A11" s="12"/>
      <c r="B11" s="28"/>
      <c r="C11" s="29" t="s">
        <v>9</v>
      </c>
      <c r="D11" s="29" t="s">
        <v>10</v>
      </c>
      <c r="E11" s="29" t="s">
        <v>11</v>
      </c>
      <c r="F11" s="29" t="s">
        <v>12</v>
      </c>
      <c r="G11" s="29" t="s">
        <v>13</v>
      </c>
      <c r="H11" s="30"/>
      <c r="I11" s="29" t="s">
        <v>9</v>
      </c>
      <c r="J11" s="29" t="s">
        <v>14</v>
      </c>
      <c r="K11" s="29" t="s">
        <v>11</v>
      </c>
      <c r="L11" s="29" t="s">
        <v>12</v>
      </c>
      <c r="M11" s="29" t="s">
        <v>13</v>
      </c>
      <c r="N11" s="28"/>
      <c r="O11" s="18"/>
      <c r="P11" s="7"/>
    </row>
    <row r="12" spans="1:16" ht="13.5" customHeight="1">
      <c r="A12" s="12"/>
      <c r="B12" s="28"/>
      <c r="C12" s="31" t="s">
        <v>15</v>
      </c>
      <c r="D12" s="32"/>
      <c r="E12" s="33">
        <v>0.64</v>
      </c>
      <c r="F12" s="34">
        <f>$E$9*E12</f>
        <v>135.3536</v>
      </c>
      <c r="G12" s="35">
        <f>F12*D12</f>
        <v>0</v>
      </c>
      <c r="H12" s="36"/>
      <c r="I12" s="31" t="s">
        <v>15</v>
      </c>
      <c r="J12" s="32"/>
      <c r="K12" s="33">
        <v>0.62</v>
      </c>
      <c r="L12" s="34">
        <f>$E$9*K12</f>
        <v>131.12380000000002</v>
      </c>
      <c r="M12" s="35">
        <f>L12*J12</f>
        <v>0</v>
      </c>
      <c r="N12" s="28"/>
      <c r="O12" s="18"/>
      <c r="P12" s="7"/>
    </row>
    <row r="13" spans="1:16" ht="13.5" customHeight="1">
      <c r="A13" s="12"/>
      <c r="B13" s="28"/>
      <c r="C13" s="37" t="s">
        <v>16</v>
      </c>
      <c r="D13" s="38"/>
      <c r="E13" s="39">
        <v>0.44</v>
      </c>
      <c r="F13" s="40">
        <f>$E$9*E13</f>
        <v>93.055599999999998</v>
      </c>
      <c r="G13" s="36">
        <f>F13*D13</f>
        <v>0</v>
      </c>
      <c r="H13" s="36"/>
      <c r="I13" s="37" t="s">
        <v>16</v>
      </c>
      <c r="J13" s="38"/>
      <c r="K13" s="39">
        <v>0.45</v>
      </c>
      <c r="L13" s="40">
        <f>$E$9*K13</f>
        <v>95.170500000000004</v>
      </c>
      <c r="M13" s="36">
        <f>L13*J13</f>
        <v>0</v>
      </c>
      <c r="N13" s="28"/>
      <c r="O13" s="18"/>
      <c r="P13" s="7"/>
    </row>
    <row r="14" spans="1:16" ht="13.5" customHeight="1">
      <c r="A14" s="12"/>
      <c r="B14" s="28"/>
      <c r="C14" s="37" t="s">
        <v>17</v>
      </c>
      <c r="D14" s="38"/>
      <c r="E14" s="39">
        <v>0.43</v>
      </c>
      <c r="F14" s="40">
        <f>$E$9*E14</f>
        <v>90.940700000000007</v>
      </c>
      <c r="G14" s="36">
        <f>F14*D14</f>
        <v>0</v>
      </c>
      <c r="H14" s="36"/>
      <c r="I14" s="37" t="s">
        <v>17</v>
      </c>
      <c r="J14" s="38"/>
      <c r="K14" s="39">
        <v>0.46</v>
      </c>
      <c r="L14" s="40">
        <f>$E$9*K14</f>
        <v>97.28540000000001</v>
      </c>
      <c r="M14" s="36">
        <f>L14*J14</f>
        <v>0</v>
      </c>
      <c r="N14" s="28"/>
      <c r="O14" s="18"/>
      <c r="P14" s="7"/>
    </row>
    <row r="15" spans="1:16" ht="13.5" customHeight="1">
      <c r="A15" s="12"/>
      <c r="B15" s="28"/>
      <c r="C15" s="37" t="s">
        <v>18</v>
      </c>
      <c r="D15" s="38"/>
      <c r="E15" s="39">
        <v>0.46</v>
      </c>
      <c r="F15" s="40">
        <f>$E$9*E15</f>
        <v>97.28540000000001</v>
      </c>
      <c r="G15" s="36">
        <f>F15*D15</f>
        <v>0</v>
      </c>
      <c r="H15" s="36"/>
      <c r="I15" s="37" t="s">
        <v>18</v>
      </c>
      <c r="J15" s="38"/>
      <c r="K15" s="39">
        <v>0.64</v>
      </c>
      <c r="L15" s="40">
        <f>$E$9*K15</f>
        <v>135.3536</v>
      </c>
      <c r="M15" s="36">
        <f>L15*J15</f>
        <v>0</v>
      </c>
      <c r="N15" s="28"/>
      <c r="O15" s="18"/>
      <c r="P15" s="7"/>
    </row>
    <row r="16" spans="1:16" ht="13.5" customHeight="1">
      <c r="A16" s="12"/>
      <c r="B16" s="28"/>
      <c r="C16" s="37" t="s">
        <v>19</v>
      </c>
      <c r="D16" s="38"/>
      <c r="E16" s="39">
        <v>0.53</v>
      </c>
      <c r="F16" s="40">
        <f>$E$9*E16</f>
        <v>112.08970000000001</v>
      </c>
      <c r="G16" s="36">
        <f>F16*D16</f>
        <v>0</v>
      </c>
      <c r="H16" s="36"/>
      <c r="I16" s="37" t="s">
        <v>19</v>
      </c>
      <c r="J16" s="38"/>
      <c r="K16" s="39">
        <v>0.82</v>
      </c>
      <c r="L16" s="40">
        <f>$E$9*K16</f>
        <v>173.42179999999999</v>
      </c>
      <c r="M16" s="36">
        <f>L16*J16</f>
        <v>0</v>
      </c>
      <c r="N16" s="28"/>
      <c r="O16" s="18"/>
      <c r="P16" s="7"/>
    </row>
    <row r="17" spans="1:16" ht="13.5" customHeight="1">
      <c r="A17" s="12"/>
      <c r="B17" s="28"/>
      <c r="C17" s="37" t="s">
        <v>20</v>
      </c>
      <c r="D17" s="38"/>
      <c r="E17" s="39">
        <v>0.64</v>
      </c>
      <c r="F17" s="40">
        <f>$E$9*E17</f>
        <v>135.3536</v>
      </c>
      <c r="G17" s="36">
        <f>F17*D17</f>
        <v>0</v>
      </c>
      <c r="H17" s="36"/>
      <c r="I17" s="37" t="s">
        <v>20</v>
      </c>
      <c r="J17" s="38"/>
      <c r="K17" s="39">
        <v>0.92</v>
      </c>
      <c r="L17" s="40">
        <f>$E$9*K17</f>
        <v>194.57080000000002</v>
      </c>
      <c r="M17" s="36">
        <f>L17*J17</f>
        <v>0</v>
      </c>
      <c r="N17" s="28"/>
      <c r="O17" s="18"/>
      <c r="P17" s="7"/>
    </row>
    <row r="18" spans="1:16" ht="13.5" customHeight="1">
      <c r="A18" s="12"/>
      <c r="B18" s="28"/>
      <c r="C18" s="37" t="s">
        <v>21</v>
      </c>
      <c r="D18" s="38"/>
      <c r="E18" s="39">
        <v>0.69</v>
      </c>
      <c r="F18" s="40">
        <f>$E$9*E18</f>
        <v>145.9281</v>
      </c>
      <c r="G18" s="36">
        <f>F18*D18</f>
        <v>0</v>
      </c>
      <c r="H18" s="36"/>
      <c r="I18" s="37" t="s">
        <v>21</v>
      </c>
      <c r="J18" s="38"/>
      <c r="K18" s="39">
        <v>1.01</v>
      </c>
      <c r="L18" s="40">
        <f>$E$9*K18</f>
        <v>213.60490000000001</v>
      </c>
      <c r="M18" s="36">
        <f>L18*J18</f>
        <v>0</v>
      </c>
      <c r="N18" s="28"/>
      <c r="O18" s="18"/>
      <c r="P18" s="7"/>
    </row>
    <row r="19" spans="1:16" ht="13.5" customHeight="1">
      <c r="A19" s="12"/>
      <c r="B19" s="28"/>
      <c r="C19" s="37" t="s">
        <v>22</v>
      </c>
      <c r="D19" s="38"/>
      <c r="E19" s="39">
        <v>0.7</v>
      </c>
      <c r="F19" s="40">
        <f>$E$9*E19</f>
        <v>148.04300000000001</v>
      </c>
      <c r="G19" s="36">
        <f>F19*D19</f>
        <v>0</v>
      </c>
      <c r="H19" s="36"/>
      <c r="I19" s="37" t="s">
        <v>22</v>
      </c>
      <c r="J19" s="38"/>
      <c r="K19" s="39">
        <v>1.01</v>
      </c>
      <c r="L19" s="40">
        <f>$E$9*K19</f>
        <v>213.60490000000001</v>
      </c>
      <c r="M19" s="36">
        <f>L19*J19</f>
        <v>0</v>
      </c>
      <c r="N19" s="28"/>
      <c r="O19" s="18"/>
      <c r="P19" s="7"/>
    </row>
    <row r="20" spans="1:16" ht="13.5" customHeight="1">
      <c r="A20" s="12"/>
      <c r="B20" s="28"/>
      <c r="C20" s="37" t="s">
        <v>23</v>
      </c>
      <c r="D20" s="38"/>
      <c r="E20" s="39">
        <v>0.73</v>
      </c>
      <c r="F20" s="40">
        <f>$E$9*E20</f>
        <v>154.3877</v>
      </c>
      <c r="G20" s="36">
        <f>F20*D20</f>
        <v>0</v>
      </c>
      <c r="H20" s="36"/>
      <c r="I20" s="37" t="s">
        <v>23</v>
      </c>
      <c r="J20" s="38"/>
      <c r="K20" s="39">
        <v>1.01</v>
      </c>
      <c r="L20" s="40">
        <f>$E$9*K20</f>
        <v>213.60490000000001</v>
      </c>
      <c r="M20" s="36">
        <f>L20*J20</f>
        <v>0</v>
      </c>
      <c r="N20" s="28"/>
      <c r="O20" s="18"/>
      <c r="P20" s="7"/>
    </row>
    <row r="21" spans="1:16" ht="13.5" customHeight="1">
      <c r="A21" s="12"/>
      <c r="B21" s="28"/>
      <c r="C21" s="37" t="s">
        <v>24</v>
      </c>
      <c r="D21" s="38"/>
      <c r="E21" s="39">
        <v>0.77</v>
      </c>
      <c r="F21" s="40">
        <f>$E$9*E21</f>
        <v>162.84730000000002</v>
      </c>
      <c r="G21" s="36">
        <f>F21*D21</f>
        <v>0</v>
      </c>
      <c r="H21" s="36"/>
      <c r="I21" s="37" t="s">
        <v>24</v>
      </c>
      <c r="J21" s="38"/>
      <c r="K21" s="39">
        <v>1.05</v>
      </c>
      <c r="L21" s="40">
        <f>$E$9*K21</f>
        <v>222.06450000000001</v>
      </c>
      <c r="M21" s="36">
        <f>L21*J21</f>
        <v>0</v>
      </c>
      <c r="N21" s="28"/>
      <c r="O21" s="18"/>
      <c r="P21" s="7"/>
    </row>
    <row r="22" spans="1:16" ht="13.5" customHeight="1">
      <c r="A22" s="12"/>
      <c r="B22" s="28"/>
      <c r="C22" s="37" t="s">
        <v>25</v>
      </c>
      <c r="D22" s="38"/>
      <c r="E22" s="39">
        <v>0.85</v>
      </c>
      <c r="F22" s="40">
        <f>$E$9*E22</f>
        <v>179.76650000000001</v>
      </c>
      <c r="G22" s="36">
        <f>F22*D22</f>
        <v>0</v>
      </c>
      <c r="H22" s="36"/>
      <c r="I22" s="37" t="s">
        <v>25</v>
      </c>
      <c r="J22" s="38"/>
      <c r="K22" s="39">
        <v>1.08</v>
      </c>
      <c r="L22" s="40">
        <f>$E$9*K22</f>
        <v>228.40920000000003</v>
      </c>
      <c r="M22" s="36">
        <f>L22*J22</f>
        <v>0</v>
      </c>
      <c r="N22" s="28"/>
      <c r="O22" s="18"/>
      <c r="P22" s="7"/>
    </row>
    <row r="23" spans="1:16" ht="13.5" customHeight="1">
      <c r="A23" s="12"/>
      <c r="B23" s="28"/>
      <c r="C23" s="37" t="s">
        <v>26</v>
      </c>
      <c r="D23" s="38"/>
      <c r="E23" s="39">
        <v>0.92</v>
      </c>
      <c r="F23" s="40">
        <f>$E$9*E23</f>
        <v>194.57080000000002</v>
      </c>
      <c r="G23" s="36">
        <f>F23*D23</f>
        <v>0</v>
      </c>
      <c r="H23" s="36"/>
      <c r="I23" s="37" t="s">
        <v>26</v>
      </c>
      <c r="J23" s="38"/>
      <c r="K23" s="39">
        <v>1.08</v>
      </c>
      <c r="L23" s="40">
        <f>$E$9*K23</f>
        <v>228.40920000000003</v>
      </c>
      <c r="M23" s="36">
        <f>L23*J23</f>
        <v>0</v>
      </c>
      <c r="N23" s="28"/>
      <c r="O23" s="18"/>
      <c r="P23" s="7"/>
    </row>
    <row r="24" spans="1:16" ht="13.5" customHeight="1">
      <c r="A24" s="12"/>
      <c r="B24" s="28"/>
      <c r="C24" s="37" t="s">
        <v>27</v>
      </c>
      <c r="D24" s="38"/>
      <c r="E24" s="39">
        <v>1</v>
      </c>
      <c r="F24" s="40">
        <f>$E$9*E24</f>
        <v>211.49</v>
      </c>
      <c r="G24" s="36">
        <f>F24*D24</f>
        <v>0</v>
      </c>
      <c r="H24" s="36"/>
      <c r="I24" s="37" t="s">
        <v>27</v>
      </c>
      <c r="J24" s="38"/>
      <c r="K24" s="39">
        <v>1.1100000000000001</v>
      </c>
      <c r="L24" s="40">
        <f>$E$9*K24</f>
        <v>234.75390000000004</v>
      </c>
      <c r="M24" s="36">
        <f>L24*J24</f>
        <v>0</v>
      </c>
      <c r="N24" s="28"/>
      <c r="O24" s="18"/>
      <c r="P24" s="7"/>
    </row>
    <row r="25" spans="1:16" ht="13.5" customHeight="1">
      <c r="A25" s="12"/>
      <c r="B25" s="28"/>
      <c r="C25" s="37" t="s">
        <v>28</v>
      </c>
      <c r="D25" s="38"/>
      <c r="E25" s="39">
        <v>1.22</v>
      </c>
      <c r="F25" s="40">
        <f>$E$9*E25</f>
        <v>258.01780000000002</v>
      </c>
      <c r="G25" s="36">
        <f>F25*D25</f>
        <v>0</v>
      </c>
      <c r="H25" s="36"/>
      <c r="I25" s="37" t="s">
        <v>28</v>
      </c>
      <c r="J25" s="38"/>
      <c r="K25" s="39">
        <v>1.32</v>
      </c>
      <c r="L25" s="40">
        <f>$E$9*K25</f>
        <v>279.16680000000002</v>
      </c>
      <c r="M25" s="36">
        <f>L25*J25</f>
        <v>0</v>
      </c>
      <c r="N25" s="28"/>
      <c r="O25" s="18"/>
      <c r="P25" s="7"/>
    </row>
    <row r="26" spans="1:16" ht="13.5" customHeight="1">
      <c r="A26" s="12"/>
      <c r="B26" s="28"/>
      <c r="C26" s="37" t="s">
        <v>29</v>
      </c>
      <c r="D26" s="38"/>
      <c r="E26" s="39">
        <v>1.41</v>
      </c>
      <c r="F26" s="40">
        <f>$E$9*E26</f>
        <v>298.20089999999999</v>
      </c>
      <c r="G26" s="36">
        <f>F26*D26</f>
        <v>0</v>
      </c>
      <c r="H26" s="36"/>
      <c r="I26" s="37" t="s">
        <v>29</v>
      </c>
      <c r="J26" s="38"/>
      <c r="K26" s="39">
        <v>1.48</v>
      </c>
      <c r="L26" s="40">
        <f>$E$9*K26</f>
        <v>313.0052</v>
      </c>
      <c r="M26" s="36">
        <f>L26*J26</f>
        <v>0</v>
      </c>
      <c r="N26" s="28"/>
      <c r="O26" s="18"/>
      <c r="P26" s="7"/>
    </row>
    <row r="27" spans="1:16" ht="13.5" customHeight="1">
      <c r="A27" s="12"/>
      <c r="B27" s="28"/>
      <c r="C27" s="37" t="s">
        <v>30</v>
      </c>
      <c r="D27" s="38"/>
      <c r="E27" s="39">
        <v>1.65</v>
      </c>
      <c r="F27" s="40">
        <f>$E$9*E27</f>
        <v>348.95850000000002</v>
      </c>
      <c r="G27" s="36">
        <f>F27*D27</f>
        <v>0</v>
      </c>
      <c r="H27" s="36"/>
      <c r="I27" s="37" t="s">
        <v>30</v>
      </c>
      <c r="J27" s="38"/>
      <c r="K27" s="39">
        <v>1.67</v>
      </c>
      <c r="L27" s="40">
        <f>$E$9*K27</f>
        <v>353.18830000000003</v>
      </c>
      <c r="M27" s="36">
        <f>L27*J27</f>
        <v>0</v>
      </c>
      <c r="N27" s="28"/>
      <c r="O27" s="18"/>
      <c r="P27" s="7"/>
    </row>
    <row r="28" spans="1:16" ht="13.5" customHeight="1">
      <c r="A28" s="12"/>
      <c r="B28" s="28"/>
      <c r="C28" s="37" t="s">
        <v>31</v>
      </c>
      <c r="D28" s="38"/>
      <c r="E28" s="39">
        <v>1.8</v>
      </c>
      <c r="F28" s="40">
        <f>$E$9*E28</f>
        <v>380.68200000000002</v>
      </c>
      <c r="G28" s="36">
        <f>F28*D28</f>
        <v>0</v>
      </c>
      <c r="H28" s="36"/>
      <c r="I28" s="37" t="s">
        <v>31</v>
      </c>
      <c r="J28" s="38"/>
      <c r="K28" s="39">
        <v>1.73</v>
      </c>
      <c r="L28" s="40">
        <f>$E$9*K28</f>
        <v>365.8777</v>
      </c>
      <c r="M28" s="36">
        <f>L28*J28</f>
        <v>0</v>
      </c>
      <c r="N28" s="28"/>
      <c r="O28" s="18"/>
      <c r="P28" s="7"/>
    </row>
    <row r="29" spans="1:16" ht="13.5" customHeight="1">
      <c r="A29" s="12"/>
      <c r="B29" s="28"/>
      <c r="C29" s="37" t="s">
        <v>32</v>
      </c>
      <c r="D29" s="38"/>
      <c r="E29" s="39">
        <v>1.8</v>
      </c>
      <c r="F29" s="40">
        <f>$E$9*E29</f>
        <v>380.68200000000002</v>
      </c>
      <c r="G29" s="36">
        <f>F29*D29</f>
        <v>0</v>
      </c>
      <c r="H29" s="36"/>
      <c r="I29" s="37" t="s">
        <v>32</v>
      </c>
      <c r="J29" s="38"/>
      <c r="K29" s="39">
        <v>1.73</v>
      </c>
      <c r="L29" s="40">
        <f>$E$9*K29</f>
        <v>365.8777</v>
      </c>
      <c r="M29" s="36">
        <f>L29*J29</f>
        <v>0</v>
      </c>
      <c r="N29" s="28"/>
      <c r="O29" s="18"/>
      <c r="P29" s="7"/>
    </row>
    <row r="30" spans="1:16" ht="13.5" customHeight="1">
      <c r="A30" s="12"/>
      <c r="B30" s="28"/>
      <c r="C30" s="41" t="s">
        <v>33</v>
      </c>
      <c r="D30" s="42"/>
      <c r="E30" s="43">
        <v>1.8</v>
      </c>
      <c r="F30" s="44">
        <f>$E$9*E30</f>
        <v>380.68200000000002</v>
      </c>
      <c r="G30" s="45">
        <f>F30*D30</f>
        <v>0</v>
      </c>
      <c r="H30" s="36"/>
      <c r="I30" s="41" t="s">
        <v>33</v>
      </c>
      <c r="J30" s="42"/>
      <c r="K30" s="43">
        <v>1.73</v>
      </c>
      <c r="L30" s="44">
        <f>$E$9*K30</f>
        <v>365.8777</v>
      </c>
      <c r="M30" s="45">
        <f>L30*J30</f>
        <v>0</v>
      </c>
      <c r="N30" s="28"/>
      <c r="O30" s="18"/>
      <c r="P30" s="7"/>
    </row>
    <row r="31" spans="1:16" ht="13.5" customHeight="1">
      <c r="A31" s="12"/>
      <c r="B31" s="28"/>
      <c r="C31" s="46" t="s">
        <v>34</v>
      </c>
      <c r="D31" s="47">
        <f>SUM(D12:D30)</f>
        <v>0</v>
      </c>
      <c r="E31" s="48"/>
      <c r="F31" s="49"/>
      <c r="G31" s="50">
        <f>SUM(G12:G30)</f>
        <v>0</v>
      </c>
      <c r="H31" s="36"/>
      <c r="I31" s="46" t="s">
        <v>34</v>
      </c>
      <c r="J31" s="47">
        <f>SUM(J12:J30)</f>
        <v>0</v>
      </c>
      <c r="K31" s="48"/>
      <c r="L31" s="51"/>
      <c r="M31" s="50">
        <f>SUM(M12:M30)</f>
        <v>0</v>
      </c>
      <c r="N31" s="28"/>
      <c r="O31" s="18"/>
      <c r="P31" s="7"/>
    </row>
    <row r="32" spans="1:16" ht="13.5" customHeight="1">
      <c r="A32" s="12"/>
      <c r="B32" s="18"/>
      <c r="C32" s="20"/>
      <c r="D32" s="20"/>
      <c r="E32" s="20"/>
      <c r="F32" s="20"/>
      <c r="G32" s="20"/>
      <c r="H32" s="6"/>
      <c r="I32" s="20"/>
      <c r="J32" s="20"/>
      <c r="K32" s="20"/>
      <c r="L32" s="20"/>
      <c r="M32" s="20"/>
      <c r="N32" s="25"/>
      <c r="O32" s="18"/>
      <c r="P32" s="7"/>
    </row>
    <row r="33" spans="1:16" ht="13.5" customHeight="1">
      <c r="A33" s="12"/>
      <c r="B33" s="18"/>
      <c r="C33" s="6"/>
      <c r="D33" s="6"/>
      <c r="E33" s="6"/>
      <c r="F33" s="6"/>
      <c r="G33" s="6"/>
      <c r="H33" s="6"/>
      <c r="I33" s="52" t="s">
        <v>35</v>
      </c>
      <c r="J33" s="53"/>
      <c r="K33" s="27"/>
      <c r="L33" s="27"/>
      <c r="M33" s="54">
        <f>M31+G31</f>
        <v>0</v>
      </c>
      <c r="N33" s="25"/>
      <c r="O33" s="18"/>
      <c r="P33" s="55"/>
    </row>
    <row r="34" spans="1:16" ht="13.5" customHeight="1">
      <c r="A34" s="12"/>
      <c r="B34" s="56"/>
      <c r="C34" s="27"/>
      <c r="D34" s="27"/>
      <c r="E34" s="27"/>
      <c r="F34" s="27"/>
      <c r="G34" s="27"/>
      <c r="H34" s="27"/>
      <c r="I34" s="57"/>
      <c r="J34" s="58" t="s">
        <v>36</v>
      </c>
      <c r="K34" s="57"/>
      <c r="L34" s="57"/>
      <c r="M34" s="59">
        <f>M33/26</f>
        <v>0</v>
      </c>
      <c r="N34" s="60"/>
      <c r="O34" s="18"/>
      <c r="P34" s="7"/>
    </row>
    <row r="35" spans="1:16" ht="13.5" customHeight="1">
      <c r="A35" s="11"/>
      <c r="B35" s="57"/>
      <c r="C35" s="57"/>
      <c r="D35" s="57"/>
      <c r="E35" s="57"/>
      <c r="F35" s="57"/>
      <c r="G35" s="57"/>
      <c r="H35" s="57"/>
      <c r="I35" s="57"/>
      <c r="J35" s="57"/>
      <c r="K35" s="57"/>
      <c r="L35" s="57"/>
      <c r="M35" s="57"/>
      <c r="N35" s="57"/>
      <c r="O35" s="6"/>
      <c r="P35" s="7"/>
    </row>
    <row r="36" spans="1:16" ht="13.5" customHeight="1">
      <c r="A36" s="11"/>
      <c r="B36" s="20"/>
      <c r="C36" s="20"/>
      <c r="D36" s="20"/>
      <c r="E36" s="20"/>
      <c r="F36" s="20"/>
      <c r="G36" s="20"/>
      <c r="H36" s="20"/>
      <c r="I36" s="20"/>
      <c r="J36" s="20"/>
      <c r="K36" s="20"/>
      <c r="L36" s="20"/>
      <c r="M36" s="20"/>
      <c r="N36" s="20"/>
      <c r="O36" s="6"/>
      <c r="P36" s="7"/>
    </row>
    <row r="37" spans="1:16" ht="13.5" customHeight="1">
      <c r="A37" s="11"/>
      <c r="B37" s="6"/>
      <c r="C37" s="6"/>
      <c r="D37" s="6"/>
      <c r="E37" s="6"/>
      <c r="F37" s="6"/>
      <c r="G37" s="6"/>
      <c r="H37" s="6"/>
      <c r="I37" s="6"/>
      <c r="J37" s="6"/>
      <c r="K37" s="6"/>
      <c r="L37" s="6"/>
      <c r="M37" s="6"/>
      <c r="N37" s="6"/>
      <c r="O37" s="6"/>
      <c r="P37" s="7"/>
    </row>
    <row r="38" spans="1:16" ht="13.5" customHeight="1">
      <c r="A38" s="61"/>
      <c r="B38" s="62" t="s">
        <v>37</v>
      </c>
      <c r="C38" s="63"/>
      <c r="D38" s="63"/>
      <c r="E38" s="63"/>
      <c r="F38" s="63"/>
      <c r="G38" s="63"/>
      <c r="H38" s="63"/>
      <c r="I38" s="63"/>
      <c r="J38" s="64"/>
      <c r="K38" s="64"/>
      <c r="L38" s="64"/>
      <c r="M38" s="64"/>
      <c r="N38" s="64"/>
      <c r="O38" s="64"/>
      <c r="P38" s="65"/>
    </row>
  </sheetData>
  <sheetProtection sheet="1" objects="1" scenarios="1"/>
  <protectedRanges>
    <protectedRange sqref="D12:D30" name="Range1"/>
    <protectedRange sqref="J12:J30" name="Range2"/>
  </protectedRanges>
  <mergeCells count="2">
    <mergeCell ref="B5:N5"/>
    <mergeCell ref="B6:N6"/>
  </mergeCells>
  <pageMargins left="0.70866099999999999" right="0.70866099999999999" top="0.748031" bottom="0.748031" header="0.31496099999999999" footer="0.31496099999999999"/>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2025-07-04T23:00:14Z</dcterms:created>
  <dcterms:modified xsi:type="dcterms:W3CDTF">2025-09-09T21:23:24Z</dcterms:modified>
  <cp:category/>
  <cp:contentStatus/>
</cp:coreProperties>
</file>