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sullivan\Desktop\"/>
    </mc:Choice>
  </mc:AlternateContent>
  <xr:revisionPtr revIDLastSave="0" documentId="13_ncr:1_{1181D31E-E39E-4D61-9492-D23B647F169E}" xr6:coauthVersionLast="47" xr6:coauthVersionMax="47" xr10:uidLastSave="{00000000-0000-0000-0000-000000000000}"/>
  <bookViews>
    <workbookView xWindow="2940" yWindow="405" windowWidth="23340" windowHeight="13020" xr2:uid="{40CF19DC-5B96-4A6C-8508-EC7340AF97C5}"/>
  </bookViews>
  <sheets>
    <sheet name="BCM FFS vs. InBasket FFS (Onl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M12" i="1" s="1"/>
  <c r="J31" i="1" l="1"/>
  <c r="L13" i="1" l="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12" i="1"/>
  <c r="G12" i="1" s="1"/>
  <c r="D31" i="1"/>
  <c r="G31" i="1" l="1"/>
  <c r="M31" i="1"/>
  <c r="M33" i="1" l="1"/>
  <c r="M34" i="1" l="1"/>
</calcChain>
</file>

<file path=xl/sharedStrings.xml><?xml version="1.0" encoding="utf-8"?>
<sst xmlns="http://schemas.openxmlformats.org/spreadsheetml/2006/main" count="60" uniqueCount="36">
  <si>
    <t>Blended Capitation Financial Modelling</t>
  </si>
  <si>
    <t>Individual Physician BCM Bi-Weekly Estimated Payment Calculator</t>
  </si>
  <si>
    <t>The calculator uses roster data and physicians are encouraged to review and validate their list of attached patients prior to using the tool for best results. Please reach out to  Barbara Molgaard Blake (FPRP consultant) for assistance, if required at bmolgaardblake@nlma.nl.ca.</t>
  </si>
  <si>
    <t>Capitation Revenue:</t>
  </si>
  <si>
    <t xml:space="preserve">Put # of attached patients in age and sex (M/F) categories (non-binary are slotted with the higher M/F ratio by age group). </t>
  </si>
  <si>
    <t>Capitation Rate:</t>
  </si>
  <si>
    <t>Age</t>
  </si>
  <si>
    <t># of M</t>
  </si>
  <si>
    <t>Ratio</t>
  </si>
  <si>
    <t>Cap Rate</t>
  </si>
  <si>
    <t>Annual Cap</t>
  </si>
  <si>
    <t># of F</t>
  </si>
  <si>
    <t>0-4</t>
  </si>
  <si>
    <t>5-9</t>
  </si>
  <si>
    <t>10-14</t>
  </si>
  <si>
    <t>15-19</t>
  </si>
  <si>
    <t>20-24</t>
  </si>
  <si>
    <t>25-29</t>
  </si>
  <si>
    <t>30-34</t>
  </si>
  <si>
    <t>35-39</t>
  </si>
  <si>
    <t>40-44</t>
  </si>
  <si>
    <t>45-49</t>
  </si>
  <si>
    <t>50-54</t>
  </si>
  <si>
    <t>55-59</t>
  </si>
  <si>
    <t>60-64</t>
  </si>
  <si>
    <t>65-69</t>
  </si>
  <si>
    <t>70-74</t>
  </si>
  <si>
    <t>75-79</t>
  </si>
  <si>
    <t>80-84</t>
  </si>
  <si>
    <t>85-89</t>
  </si>
  <si>
    <t>90+</t>
  </si>
  <si>
    <t>Subtotal</t>
  </si>
  <si>
    <t>Total Estimated Annual Capitation Revenue</t>
  </si>
  <si>
    <t>Divide by 26 PP</t>
  </si>
  <si>
    <t>&lt;&lt;&lt;Yellow indicates data that must be entered mannually by the physician&gt;&gt;&gt;</t>
  </si>
  <si>
    <t xml:space="preserve">DISCLAIMER: The BCM Bi-Weekly Estimated Payment Calculator is an interactive tool developed by the FPRP’s Blended Capitation Program to assist physicians in estimating their bi-weekly blended capitation payments based on the characteristics of their patient roster. By using this calculator, you agree that the returned results are estimates and results may vary from actual payments calculated in accordance with Schedule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</si>
</sst>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_-* #,##0_-;\-* #,##0_-;_-* &quot;-&quot;??_-;_-@_-"/>
  </numFmts>
  <fonts count="17"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1"/>
      <color theme="1"/>
      <name val="Calibri Light"/>
      <family val="2"/>
    </font>
    <font>
      <sz val="11"/>
      <color theme="1"/>
      <name val="Calibri Light"/>
      <family val="2"/>
    </font>
    <font>
      <sz val="11"/>
      <name val="Calibri Light"/>
      <family val="2"/>
    </font>
    <font>
      <b/>
      <sz val="11"/>
      <name val="Calibri Light"/>
      <family val="2"/>
    </font>
    <font>
      <b/>
      <u/>
      <sz val="11"/>
      <color theme="1"/>
      <name val="Calibri"/>
      <family val="2"/>
      <scheme val="minor"/>
    </font>
    <font>
      <u/>
      <sz val="11"/>
      <color theme="1"/>
      <name val="Calibri"/>
      <family val="2"/>
      <scheme val="minor"/>
    </font>
    <font>
      <b/>
      <u/>
      <sz val="11"/>
      <color rgb="FFFF0000"/>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11"/>
      <color rgb="FF000000"/>
      <name val="Calibri"/>
      <family val="2"/>
    </font>
    <font>
      <b/>
      <sz val="11"/>
      <color rgb="FF000000"/>
      <name val="Calibri"/>
      <family val="2"/>
    </font>
    <font>
      <u val="double"/>
      <sz val="11"/>
      <color theme="1"/>
      <name val="Calibri"/>
      <family val="2"/>
      <scheme val="minor"/>
    </font>
  </fonts>
  <fills count="6">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right/>
      <top style="thin">
        <color auto="1"/>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double">
        <color rgb="FF000000"/>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cellStyleXfs>
  <cellXfs count="62">
    <xf numFmtId="0" fontId="0" fillId="0" borderId="0" xfId="0"/>
    <xf numFmtId="0" fontId="0" fillId="0" borderId="0" xfId="0" applyProtection="1">
      <protection locked="0"/>
    </xf>
    <xf numFmtId="0" fontId="8" fillId="4" borderId="11" xfId="0" applyFont="1" applyFill="1" applyBorder="1"/>
    <xf numFmtId="0" fontId="9" fillId="4" borderId="11" xfId="0" applyFont="1" applyFill="1" applyBorder="1"/>
    <xf numFmtId="0" fontId="0" fillId="4" borderId="12" xfId="0" applyFill="1" applyBorder="1"/>
    <xf numFmtId="0" fontId="3" fillId="0" borderId="0" xfId="0" applyFont="1"/>
    <xf numFmtId="0" fontId="4" fillId="3" borderId="3" xfId="3" applyFont="1" applyBorder="1" applyAlignment="1" applyProtection="1">
      <alignment horizontal="center"/>
    </xf>
    <xf numFmtId="0" fontId="6" fillId="0" borderId="9" xfId="0" applyFont="1" applyBorder="1" applyAlignment="1">
      <alignment horizontal="center"/>
    </xf>
    <xf numFmtId="16" fontId="5" fillId="0" borderId="13" xfId="0" quotePrefix="1" applyNumberFormat="1" applyFont="1" applyBorder="1" applyAlignment="1">
      <alignment horizontal="center"/>
    </xf>
    <xf numFmtId="0" fontId="5" fillId="0" borderId="13" xfId="0" quotePrefix="1" applyFont="1" applyBorder="1" applyAlignment="1">
      <alignment horizontal="center"/>
    </xf>
    <xf numFmtId="0" fontId="5" fillId="0" borderId="14" xfId="0" quotePrefix="1" applyFont="1" applyBorder="1" applyAlignment="1">
      <alignment horizontal="center"/>
    </xf>
    <xf numFmtId="165" fontId="7" fillId="0" borderId="10" xfId="0" applyNumberFormat="1" applyFont="1" applyBorder="1" applyAlignment="1">
      <alignment horizontal="center"/>
    </xf>
    <xf numFmtId="0" fontId="5" fillId="0" borderId="9" xfId="0" applyFont="1" applyBorder="1" applyAlignment="1">
      <alignment horizontal="center"/>
    </xf>
    <xf numFmtId="164" fontId="5" fillId="0" borderId="9" xfId="0" applyNumberFormat="1" applyFont="1" applyBorder="1" applyAlignment="1">
      <alignment horizontal="center"/>
    </xf>
    <xf numFmtId="166" fontId="5" fillId="0" borderId="9" xfId="1" applyNumberFormat="1" applyFont="1" applyBorder="1" applyAlignment="1" applyProtection="1">
      <alignment horizontal="center"/>
    </xf>
    <xf numFmtId="0" fontId="5" fillId="0" borderId="13" xfId="0" applyFont="1" applyBorder="1" applyAlignment="1">
      <alignment horizontal="center"/>
    </xf>
    <xf numFmtId="164" fontId="5" fillId="0" borderId="13" xfId="0" applyNumberFormat="1" applyFont="1" applyBorder="1" applyAlignment="1">
      <alignment horizontal="center"/>
    </xf>
    <xf numFmtId="166" fontId="5" fillId="0" borderId="13" xfId="1" applyNumberFormat="1" applyFont="1" applyBorder="1" applyAlignment="1" applyProtection="1">
      <alignment horizontal="center"/>
    </xf>
    <xf numFmtId="0" fontId="5" fillId="0" borderId="14" xfId="0" applyFont="1" applyBorder="1" applyAlignment="1">
      <alignment horizontal="center"/>
    </xf>
    <xf numFmtId="164" fontId="5" fillId="0" borderId="14" xfId="0" applyNumberFormat="1" applyFont="1" applyBorder="1" applyAlignment="1">
      <alignment horizontal="center"/>
    </xf>
    <xf numFmtId="166" fontId="5" fillId="0" borderId="14" xfId="1" applyNumberFormat="1" applyFont="1" applyBorder="1" applyAlignment="1" applyProtection="1">
      <alignment horizontal="center"/>
    </xf>
    <xf numFmtId="0" fontId="5" fillId="0" borderId="11" xfId="0" applyFont="1" applyBorder="1"/>
    <xf numFmtId="165" fontId="7" fillId="0" borderId="11" xfId="0" applyNumberFormat="1" applyFont="1" applyBorder="1" applyAlignment="1">
      <alignment horizontal="center"/>
    </xf>
    <xf numFmtId="166" fontId="7" fillId="0" borderId="3" xfId="1" applyNumberFormat="1" applyFont="1" applyBorder="1" applyAlignment="1" applyProtection="1">
      <alignment horizontal="center"/>
    </xf>
    <xf numFmtId="166" fontId="6" fillId="0" borderId="3" xfId="1" applyNumberFormat="1" applyFont="1" applyBorder="1" applyAlignment="1" applyProtection="1"/>
    <xf numFmtId="0" fontId="4" fillId="4" borderId="3" xfId="2" applyFont="1" applyFill="1" applyBorder="1" applyAlignment="1" applyProtection="1">
      <alignment horizontal="center"/>
    </xf>
    <xf numFmtId="0" fontId="6" fillId="0" borderId="10" xfId="0" applyFont="1" applyBorder="1"/>
    <xf numFmtId="0" fontId="7" fillId="0" borderId="12" xfId="0" applyFont="1" applyBorder="1" applyAlignment="1">
      <alignment horizontal="center"/>
    </xf>
    <xf numFmtId="166" fontId="7" fillId="0" borderId="12" xfId="1" applyNumberFormat="1" applyFont="1" applyBorder="1" applyAlignment="1" applyProtection="1">
      <alignment horizontal="center"/>
    </xf>
    <xf numFmtId="43" fontId="0" fillId="0" borderId="0" xfId="1" applyFont="1" applyAlignment="1" applyProtection="1"/>
    <xf numFmtId="0" fontId="3" fillId="0" borderId="0" xfId="0" applyFont="1" applyProtection="1">
      <protection locked="0"/>
    </xf>
    <xf numFmtId="0" fontId="9" fillId="4" borderId="10" xfId="0" applyFont="1" applyFill="1" applyBorder="1" applyProtection="1">
      <protection locked="0"/>
    </xf>
    <xf numFmtId="0" fontId="0" fillId="0" borderId="4" xfId="0" applyBorder="1" applyProtection="1">
      <protection locked="0"/>
    </xf>
    <xf numFmtId="0" fontId="0" fillId="0" borderId="5" xfId="0" applyBorder="1" applyProtection="1">
      <protection locked="0"/>
    </xf>
    <xf numFmtId="0" fontId="4" fillId="3" borderId="3" xfId="3" applyFont="1" applyBorder="1" applyAlignment="1" applyProtection="1">
      <alignment horizontal="center"/>
      <protection locked="0"/>
    </xf>
    <xf numFmtId="0" fontId="4" fillId="4" borderId="3" xfId="2" applyFont="1" applyFill="1" applyBorder="1" applyAlignment="1" applyProtection="1">
      <alignment horizontal="center"/>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1" xfId="0" applyBorder="1" applyProtection="1">
      <protection locked="0"/>
    </xf>
    <xf numFmtId="0" fontId="0" fillId="0" borderId="5" xfId="0" applyBorder="1"/>
    <xf numFmtId="43" fontId="3" fillId="0" borderId="0" xfId="1" applyFont="1" applyBorder="1" applyAlignment="1" applyProtection="1"/>
    <xf numFmtId="0" fontId="10" fillId="0" borderId="0" xfId="0" applyFont="1" applyProtection="1">
      <protection locked="0"/>
    </xf>
    <xf numFmtId="0" fontId="5" fillId="0" borderId="15"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166" fontId="1" fillId="0" borderId="2" xfId="1" applyNumberFormat="1" applyFont="1" applyBorder="1" applyAlignment="1" applyProtection="1"/>
    <xf numFmtId="166" fontId="0" fillId="5" borderId="13" xfId="1" applyNumberFormat="1" applyFont="1" applyFill="1" applyBorder="1"/>
    <xf numFmtId="0" fontId="11" fillId="5" borderId="0" xfId="0" applyFont="1" applyFill="1" applyProtection="1">
      <protection locked="0"/>
    </xf>
    <xf numFmtId="0" fontId="13" fillId="5" borderId="0" xfId="0" applyFont="1" applyFill="1" applyProtection="1">
      <protection locked="0"/>
    </xf>
    <xf numFmtId="0" fontId="11" fillId="0" borderId="0" xfId="0" applyFont="1" applyProtection="1">
      <protection locked="0"/>
    </xf>
    <xf numFmtId="166" fontId="5" fillId="0" borderId="0" xfId="1" applyNumberFormat="1" applyFont="1" applyBorder="1" applyAlignment="1" applyProtection="1">
      <alignment horizontal="center"/>
    </xf>
    <xf numFmtId="166" fontId="7" fillId="0" borderId="0" xfId="1" applyNumberFormat="1" applyFont="1" applyBorder="1" applyAlignment="1" applyProtection="1">
      <alignment horizontal="center"/>
    </xf>
    <xf numFmtId="0" fontId="4" fillId="0" borderId="0" xfId="3" applyFont="1" applyFill="1" applyBorder="1" applyAlignment="1" applyProtection="1">
      <alignment horizontal="center"/>
    </xf>
    <xf numFmtId="0" fontId="12" fillId="0" borderId="0" xfId="0" applyFont="1" applyProtection="1">
      <protection locked="0"/>
    </xf>
    <xf numFmtId="3" fontId="0" fillId="0" borderId="7" xfId="0" applyNumberFormat="1" applyBorder="1" applyProtection="1">
      <protection locked="0"/>
    </xf>
    <xf numFmtId="0" fontId="16" fillId="0" borderId="16" xfId="0" applyFont="1" applyBorder="1" applyProtection="1">
      <protection locked="0"/>
    </xf>
    <xf numFmtId="0" fontId="15"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cellXfs>
  <cellStyles count="4">
    <cellStyle name="20% - Accent1" xfId="3" builtinId="30"/>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B7AF-9255-40CA-A9EF-B2158EC26E20}">
  <sheetPr>
    <pageSetUpPr fitToPage="1"/>
  </sheetPr>
  <dimension ref="A1:P38"/>
  <sheetViews>
    <sheetView showGridLines="0" tabSelected="1" topLeftCell="A17" workbookViewId="0">
      <selection activeCell="R6" sqref="R6"/>
    </sheetView>
  </sheetViews>
  <sheetFormatPr defaultColWidth="9.140625" defaultRowHeight="15" x14ac:dyDescent="0.25"/>
  <cols>
    <col min="1" max="1" width="10.42578125" style="1" customWidth="1"/>
    <col min="2" max="2" width="5.85546875" style="1" customWidth="1"/>
    <col min="3" max="5" width="9.140625" style="1"/>
    <col min="6" max="6" width="10" style="1" customWidth="1"/>
    <col min="7" max="7" width="12.42578125" style="1" bestFit="1" customWidth="1"/>
    <col min="8" max="8" width="7.5703125" style="1" customWidth="1"/>
    <col min="9" max="9" width="11.42578125" style="1" customWidth="1"/>
    <col min="10" max="10" width="11.42578125" style="1" bestFit="1" customWidth="1"/>
    <col min="11" max="11" width="10.42578125" style="1" customWidth="1"/>
    <col min="12" max="12" width="10.85546875" style="1" customWidth="1"/>
    <col min="13" max="13" width="14" style="1" bestFit="1" customWidth="1"/>
    <col min="14" max="14" width="10.85546875" style="1" customWidth="1"/>
    <col min="15" max="16384" width="9.140625" style="1"/>
  </cols>
  <sheetData>
    <row r="1" spans="1:16" x14ac:dyDescent="0.25">
      <c r="A1" s="30" t="s">
        <v>0</v>
      </c>
    </row>
    <row r="2" spans="1:16" x14ac:dyDescent="0.25">
      <c r="A2" s="30" t="s">
        <v>1</v>
      </c>
    </row>
    <row r="3" spans="1:16" x14ac:dyDescent="0.25">
      <c r="A3" s="30"/>
      <c r="C3" s="44"/>
      <c r="J3" s="56"/>
    </row>
    <row r="4" spans="1:16" x14ac:dyDescent="0.25">
      <c r="A4" s="30"/>
      <c r="C4" s="44"/>
      <c r="J4" s="56"/>
    </row>
    <row r="5" spans="1:16" ht="120" customHeight="1" x14ac:dyDescent="0.25">
      <c r="B5" s="59" t="s">
        <v>35</v>
      </c>
      <c r="C5" s="60"/>
      <c r="D5" s="60"/>
      <c r="E5" s="60"/>
      <c r="F5" s="60"/>
      <c r="G5" s="60"/>
      <c r="H5" s="60"/>
      <c r="I5" s="60"/>
      <c r="J5" s="60"/>
      <c r="K5" s="60"/>
      <c r="L5" s="60"/>
      <c r="M5" s="60"/>
      <c r="N5" s="60"/>
    </row>
    <row r="6" spans="1:16" ht="30" customHeight="1" x14ac:dyDescent="0.25">
      <c r="B6" s="61" t="s">
        <v>2</v>
      </c>
      <c r="C6" s="61"/>
      <c r="D6" s="61"/>
      <c r="E6" s="61"/>
      <c r="F6" s="61"/>
      <c r="G6" s="61"/>
      <c r="H6" s="61"/>
      <c r="I6" s="61"/>
      <c r="J6" s="61"/>
      <c r="K6" s="61"/>
      <c r="L6" s="61"/>
      <c r="M6" s="61"/>
      <c r="N6" s="61"/>
    </row>
    <row r="7" spans="1:16" x14ac:dyDescent="0.25">
      <c r="B7" s="31"/>
      <c r="C7" s="2" t="s">
        <v>3</v>
      </c>
      <c r="D7" s="3"/>
      <c r="E7" s="3" t="s">
        <v>4</v>
      </c>
      <c r="F7" s="3"/>
      <c r="G7" s="3"/>
      <c r="H7" s="3"/>
      <c r="I7" s="3"/>
      <c r="J7" s="3"/>
      <c r="K7" s="3"/>
      <c r="L7" s="3"/>
      <c r="M7" s="3"/>
      <c r="N7" s="4"/>
    </row>
    <row r="8" spans="1:16" ht="9" customHeight="1" x14ac:dyDescent="0.25">
      <c r="B8" s="32"/>
      <c r="C8"/>
      <c r="D8"/>
      <c r="E8"/>
      <c r="F8"/>
      <c r="G8"/>
      <c r="H8"/>
      <c r="I8"/>
      <c r="J8"/>
      <c r="K8"/>
      <c r="L8"/>
      <c r="M8"/>
      <c r="N8" s="42"/>
    </row>
    <row r="9" spans="1:16" x14ac:dyDescent="0.25">
      <c r="B9" s="32"/>
      <c r="C9" s="5" t="s">
        <v>5</v>
      </c>
      <c r="D9" s="5"/>
      <c r="E9" s="43">
        <v>186.29</v>
      </c>
      <c r="F9"/>
      <c r="G9"/>
      <c r="H9"/>
      <c r="I9"/>
      <c r="J9"/>
      <c r="K9"/>
      <c r="L9"/>
      <c r="M9"/>
      <c r="N9" s="42"/>
      <c r="P9" s="52"/>
    </row>
    <row r="10" spans="1:16" ht="11.1" customHeight="1" x14ac:dyDescent="0.25">
      <c r="B10" s="32"/>
      <c r="C10"/>
      <c r="D10"/>
      <c r="E10"/>
      <c r="F10"/>
      <c r="G10"/>
      <c r="H10"/>
      <c r="I10"/>
      <c r="J10"/>
      <c r="K10"/>
      <c r="L10"/>
      <c r="M10"/>
      <c r="N10" s="42"/>
    </row>
    <row r="11" spans="1:16" x14ac:dyDescent="0.25">
      <c r="B11" s="32"/>
      <c r="C11" s="6" t="s">
        <v>6</v>
      </c>
      <c r="D11" s="34" t="s">
        <v>7</v>
      </c>
      <c r="E11" s="6" t="s">
        <v>8</v>
      </c>
      <c r="F11" s="6" t="s">
        <v>9</v>
      </c>
      <c r="G11" s="6" t="s">
        <v>10</v>
      </c>
      <c r="H11" s="55"/>
      <c r="I11" s="6" t="s">
        <v>6</v>
      </c>
      <c r="J11" s="35" t="s">
        <v>11</v>
      </c>
      <c r="K11" s="25" t="s">
        <v>8</v>
      </c>
      <c r="L11" s="25" t="s">
        <v>9</v>
      </c>
      <c r="M11" s="25" t="s">
        <v>10</v>
      </c>
      <c r="N11" s="33"/>
    </row>
    <row r="12" spans="1:16" x14ac:dyDescent="0.25">
      <c r="B12" s="32"/>
      <c r="C12" s="7" t="s">
        <v>12</v>
      </c>
      <c r="D12" s="49"/>
      <c r="E12" s="12">
        <v>0.64</v>
      </c>
      <c r="F12" s="13">
        <f>$E$9*E12</f>
        <v>119.2256</v>
      </c>
      <c r="G12" s="14">
        <f>+F12*D12</f>
        <v>0</v>
      </c>
      <c r="H12" s="53"/>
      <c r="I12" s="7" t="s">
        <v>12</v>
      </c>
      <c r="J12" s="49"/>
      <c r="K12" s="45">
        <v>0.62</v>
      </c>
      <c r="L12" s="13">
        <f>$E$9*K12</f>
        <v>115.49979999999999</v>
      </c>
      <c r="M12" s="14">
        <f>+L12*J12</f>
        <v>0</v>
      </c>
      <c r="N12" s="33"/>
    </row>
    <row r="13" spans="1:16" x14ac:dyDescent="0.25">
      <c r="B13" s="32"/>
      <c r="C13" s="8" t="s">
        <v>13</v>
      </c>
      <c r="D13" s="49"/>
      <c r="E13" s="15">
        <v>0.44</v>
      </c>
      <c r="F13" s="16">
        <f t="shared" ref="F13:F30" si="0">$E$9*E13</f>
        <v>81.96759999999999</v>
      </c>
      <c r="G13" s="17">
        <f t="shared" ref="G13:G30" si="1">+F13*D13</f>
        <v>0</v>
      </c>
      <c r="H13" s="53"/>
      <c r="I13" s="8" t="s">
        <v>13</v>
      </c>
      <c r="J13" s="49"/>
      <c r="K13" s="46">
        <v>0.45</v>
      </c>
      <c r="L13" s="16">
        <f t="shared" ref="L13:L30" si="2">$E$9*K13</f>
        <v>83.830500000000001</v>
      </c>
      <c r="M13" s="17">
        <f t="shared" ref="M13:M30" si="3">+L13*J13</f>
        <v>0</v>
      </c>
      <c r="N13" s="33"/>
    </row>
    <row r="14" spans="1:16" x14ac:dyDescent="0.25">
      <c r="B14" s="32"/>
      <c r="C14" s="9" t="s">
        <v>14</v>
      </c>
      <c r="D14" s="49"/>
      <c r="E14" s="15">
        <v>0.43</v>
      </c>
      <c r="F14" s="16">
        <f t="shared" si="0"/>
        <v>80.104699999999994</v>
      </c>
      <c r="G14" s="17">
        <f t="shared" si="1"/>
        <v>0</v>
      </c>
      <c r="H14" s="53"/>
      <c r="I14" s="9" t="s">
        <v>14</v>
      </c>
      <c r="J14" s="49"/>
      <c r="K14" s="46">
        <v>0.46</v>
      </c>
      <c r="L14" s="16">
        <f t="shared" si="2"/>
        <v>85.693399999999997</v>
      </c>
      <c r="M14" s="17">
        <f t="shared" si="3"/>
        <v>0</v>
      </c>
      <c r="N14" s="33"/>
    </row>
    <row r="15" spans="1:16" x14ac:dyDescent="0.25">
      <c r="B15" s="32"/>
      <c r="C15" s="9" t="s">
        <v>15</v>
      </c>
      <c r="D15" s="49"/>
      <c r="E15" s="15">
        <v>0.46</v>
      </c>
      <c r="F15" s="16">
        <f t="shared" si="0"/>
        <v>85.693399999999997</v>
      </c>
      <c r="G15" s="17">
        <f t="shared" si="1"/>
        <v>0</v>
      </c>
      <c r="H15" s="53"/>
      <c r="I15" s="9" t="s">
        <v>15</v>
      </c>
      <c r="J15" s="49"/>
      <c r="K15" s="46">
        <v>0.64</v>
      </c>
      <c r="L15" s="16">
        <f t="shared" si="2"/>
        <v>119.2256</v>
      </c>
      <c r="M15" s="17">
        <f t="shared" si="3"/>
        <v>0</v>
      </c>
      <c r="N15" s="33"/>
    </row>
    <row r="16" spans="1:16" x14ac:dyDescent="0.25">
      <c r="B16" s="32"/>
      <c r="C16" s="9" t="s">
        <v>16</v>
      </c>
      <c r="D16" s="49"/>
      <c r="E16" s="15">
        <v>0.53</v>
      </c>
      <c r="F16" s="16">
        <f t="shared" si="0"/>
        <v>98.733699999999999</v>
      </c>
      <c r="G16" s="17">
        <f t="shared" si="1"/>
        <v>0</v>
      </c>
      <c r="H16" s="53"/>
      <c r="I16" s="9" t="s">
        <v>16</v>
      </c>
      <c r="J16" s="49"/>
      <c r="K16" s="46">
        <v>0.82</v>
      </c>
      <c r="L16" s="16">
        <f t="shared" si="2"/>
        <v>152.75779999999997</v>
      </c>
      <c r="M16" s="17">
        <f t="shared" si="3"/>
        <v>0</v>
      </c>
      <c r="N16" s="33"/>
    </row>
    <row r="17" spans="2:14" x14ac:dyDescent="0.25">
      <c r="B17" s="32"/>
      <c r="C17" s="9" t="s">
        <v>17</v>
      </c>
      <c r="D17" s="49"/>
      <c r="E17" s="15">
        <v>0.64</v>
      </c>
      <c r="F17" s="16">
        <f t="shared" si="0"/>
        <v>119.2256</v>
      </c>
      <c r="G17" s="17">
        <f t="shared" si="1"/>
        <v>0</v>
      </c>
      <c r="H17" s="53"/>
      <c r="I17" s="9" t="s">
        <v>17</v>
      </c>
      <c r="J17" s="49"/>
      <c r="K17" s="46">
        <v>0.92</v>
      </c>
      <c r="L17" s="16">
        <f t="shared" si="2"/>
        <v>171.38679999999999</v>
      </c>
      <c r="M17" s="17">
        <f t="shared" si="3"/>
        <v>0</v>
      </c>
      <c r="N17" s="33"/>
    </row>
    <row r="18" spans="2:14" x14ac:dyDescent="0.25">
      <c r="B18" s="32"/>
      <c r="C18" s="9" t="s">
        <v>18</v>
      </c>
      <c r="D18" s="49"/>
      <c r="E18" s="15">
        <v>0.69</v>
      </c>
      <c r="F18" s="16">
        <f t="shared" si="0"/>
        <v>128.5401</v>
      </c>
      <c r="G18" s="17">
        <f t="shared" si="1"/>
        <v>0</v>
      </c>
      <c r="H18" s="53"/>
      <c r="I18" s="9" t="s">
        <v>18</v>
      </c>
      <c r="J18" s="49"/>
      <c r="K18" s="46">
        <v>1.01</v>
      </c>
      <c r="L18" s="16">
        <f t="shared" si="2"/>
        <v>188.15289999999999</v>
      </c>
      <c r="M18" s="17">
        <f t="shared" si="3"/>
        <v>0</v>
      </c>
      <c r="N18" s="33"/>
    </row>
    <row r="19" spans="2:14" x14ac:dyDescent="0.25">
      <c r="B19" s="32"/>
      <c r="C19" s="9" t="s">
        <v>19</v>
      </c>
      <c r="D19" s="49"/>
      <c r="E19" s="15">
        <v>0.7</v>
      </c>
      <c r="F19" s="16">
        <f t="shared" si="0"/>
        <v>130.40299999999999</v>
      </c>
      <c r="G19" s="17">
        <f t="shared" si="1"/>
        <v>0</v>
      </c>
      <c r="H19" s="53"/>
      <c r="I19" s="9" t="s">
        <v>19</v>
      </c>
      <c r="J19" s="49"/>
      <c r="K19" s="46">
        <v>1.01</v>
      </c>
      <c r="L19" s="16">
        <f t="shared" si="2"/>
        <v>188.15289999999999</v>
      </c>
      <c r="M19" s="17">
        <f t="shared" si="3"/>
        <v>0</v>
      </c>
      <c r="N19" s="33"/>
    </row>
    <row r="20" spans="2:14" x14ac:dyDescent="0.25">
      <c r="B20" s="32"/>
      <c r="C20" s="9" t="s">
        <v>20</v>
      </c>
      <c r="D20" s="49"/>
      <c r="E20" s="15">
        <v>0.73</v>
      </c>
      <c r="F20" s="16">
        <f t="shared" si="0"/>
        <v>135.99169999999998</v>
      </c>
      <c r="G20" s="17">
        <f t="shared" si="1"/>
        <v>0</v>
      </c>
      <c r="H20" s="53"/>
      <c r="I20" s="9" t="s">
        <v>20</v>
      </c>
      <c r="J20" s="49"/>
      <c r="K20" s="46">
        <v>1.01</v>
      </c>
      <c r="L20" s="16">
        <f t="shared" si="2"/>
        <v>188.15289999999999</v>
      </c>
      <c r="M20" s="17">
        <f t="shared" si="3"/>
        <v>0</v>
      </c>
      <c r="N20" s="33"/>
    </row>
    <row r="21" spans="2:14" x14ac:dyDescent="0.25">
      <c r="B21" s="32"/>
      <c r="C21" s="9" t="s">
        <v>21</v>
      </c>
      <c r="D21" s="49"/>
      <c r="E21" s="15">
        <v>0.77</v>
      </c>
      <c r="F21" s="16">
        <f t="shared" si="0"/>
        <v>143.44329999999999</v>
      </c>
      <c r="G21" s="17">
        <f t="shared" si="1"/>
        <v>0</v>
      </c>
      <c r="H21" s="53"/>
      <c r="I21" s="9" t="s">
        <v>21</v>
      </c>
      <c r="J21" s="49"/>
      <c r="K21" s="46">
        <v>1.05</v>
      </c>
      <c r="L21" s="16">
        <f t="shared" si="2"/>
        <v>195.6045</v>
      </c>
      <c r="M21" s="17">
        <f t="shared" si="3"/>
        <v>0</v>
      </c>
      <c r="N21" s="33"/>
    </row>
    <row r="22" spans="2:14" x14ac:dyDescent="0.25">
      <c r="B22" s="32"/>
      <c r="C22" s="9" t="s">
        <v>22</v>
      </c>
      <c r="D22" s="49"/>
      <c r="E22" s="15">
        <v>0.85</v>
      </c>
      <c r="F22" s="16">
        <f t="shared" si="0"/>
        <v>158.34649999999999</v>
      </c>
      <c r="G22" s="17">
        <f t="shared" si="1"/>
        <v>0</v>
      </c>
      <c r="H22" s="53"/>
      <c r="I22" s="9" t="s">
        <v>22</v>
      </c>
      <c r="J22" s="49"/>
      <c r="K22" s="46">
        <v>1.08</v>
      </c>
      <c r="L22" s="16">
        <f t="shared" si="2"/>
        <v>201.19320000000002</v>
      </c>
      <c r="M22" s="17">
        <f t="shared" si="3"/>
        <v>0</v>
      </c>
      <c r="N22" s="33"/>
    </row>
    <row r="23" spans="2:14" x14ac:dyDescent="0.25">
      <c r="B23" s="32"/>
      <c r="C23" s="9" t="s">
        <v>23</v>
      </c>
      <c r="D23" s="49"/>
      <c r="E23" s="15">
        <v>0.92</v>
      </c>
      <c r="F23" s="16">
        <f t="shared" si="0"/>
        <v>171.38679999999999</v>
      </c>
      <c r="G23" s="17">
        <f t="shared" si="1"/>
        <v>0</v>
      </c>
      <c r="H23" s="53"/>
      <c r="I23" s="9" t="s">
        <v>23</v>
      </c>
      <c r="J23" s="49"/>
      <c r="K23" s="46">
        <v>1.08</v>
      </c>
      <c r="L23" s="16">
        <f t="shared" si="2"/>
        <v>201.19320000000002</v>
      </c>
      <c r="M23" s="17">
        <f t="shared" si="3"/>
        <v>0</v>
      </c>
      <c r="N23" s="33"/>
    </row>
    <row r="24" spans="2:14" x14ac:dyDescent="0.25">
      <c r="B24" s="32"/>
      <c r="C24" s="9" t="s">
        <v>24</v>
      </c>
      <c r="D24" s="49"/>
      <c r="E24" s="15">
        <v>1</v>
      </c>
      <c r="F24" s="16">
        <f t="shared" si="0"/>
        <v>186.29</v>
      </c>
      <c r="G24" s="17">
        <f t="shared" si="1"/>
        <v>0</v>
      </c>
      <c r="H24" s="53"/>
      <c r="I24" s="9" t="s">
        <v>24</v>
      </c>
      <c r="J24" s="49"/>
      <c r="K24" s="46">
        <v>1.1100000000000001</v>
      </c>
      <c r="L24" s="16">
        <f t="shared" si="2"/>
        <v>206.78190000000001</v>
      </c>
      <c r="M24" s="17">
        <f t="shared" si="3"/>
        <v>0</v>
      </c>
      <c r="N24" s="33"/>
    </row>
    <row r="25" spans="2:14" x14ac:dyDescent="0.25">
      <c r="B25" s="32"/>
      <c r="C25" s="9" t="s">
        <v>25</v>
      </c>
      <c r="D25" s="49"/>
      <c r="E25" s="15">
        <v>1.22</v>
      </c>
      <c r="F25" s="16">
        <f t="shared" si="0"/>
        <v>227.27379999999999</v>
      </c>
      <c r="G25" s="17">
        <f t="shared" si="1"/>
        <v>0</v>
      </c>
      <c r="H25" s="53"/>
      <c r="I25" s="9" t="s">
        <v>25</v>
      </c>
      <c r="J25" s="49"/>
      <c r="K25" s="46">
        <v>1.32</v>
      </c>
      <c r="L25" s="16">
        <f t="shared" si="2"/>
        <v>245.90280000000001</v>
      </c>
      <c r="M25" s="17">
        <f t="shared" si="3"/>
        <v>0</v>
      </c>
      <c r="N25" s="33"/>
    </row>
    <row r="26" spans="2:14" x14ac:dyDescent="0.25">
      <c r="B26" s="32"/>
      <c r="C26" s="9" t="s">
        <v>26</v>
      </c>
      <c r="D26" s="49"/>
      <c r="E26" s="15">
        <v>1.41</v>
      </c>
      <c r="F26" s="16">
        <f t="shared" si="0"/>
        <v>262.66889999999995</v>
      </c>
      <c r="G26" s="17">
        <f t="shared" si="1"/>
        <v>0</v>
      </c>
      <c r="H26" s="53"/>
      <c r="I26" s="9" t="s">
        <v>26</v>
      </c>
      <c r="J26" s="49"/>
      <c r="K26" s="46">
        <v>1.48</v>
      </c>
      <c r="L26" s="16">
        <f t="shared" si="2"/>
        <v>275.70920000000001</v>
      </c>
      <c r="M26" s="17">
        <f t="shared" si="3"/>
        <v>0</v>
      </c>
      <c r="N26" s="33"/>
    </row>
    <row r="27" spans="2:14" x14ac:dyDescent="0.25">
      <c r="B27" s="32"/>
      <c r="C27" s="9" t="s">
        <v>27</v>
      </c>
      <c r="D27" s="49"/>
      <c r="E27" s="15">
        <v>1.65</v>
      </c>
      <c r="F27" s="16">
        <f t="shared" si="0"/>
        <v>307.37849999999997</v>
      </c>
      <c r="G27" s="17">
        <f t="shared" si="1"/>
        <v>0</v>
      </c>
      <c r="H27" s="53"/>
      <c r="I27" s="9" t="s">
        <v>27</v>
      </c>
      <c r="J27" s="49"/>
      <c r="K27" s="46">
        <v>1.67</v>
      </c>
      <c r="L27" s="16">
        <f t="shared" si="2"/>
        <v>311.10429999999997</v>
      </c>
      <c r="M27" s="17">
        <f t="shared" si="3"/>
        <v>0</v>
      </c>
      <c r="N27" s="33"/>
    </row>
    <row r="28" spans="2:14" x14ac:dyDescent="0.25">
      <c r="B28" s="32"/>
      <c r="C28" s="9" t="s">
        <v>28</v>
      </c>
      <c r="D28" s="49"/>
      <c r="E28" s="15">
        <v>1.8</v>
      </c>
      <c r="F28" s="16">
        <f t="shared" si="0"/>
        <v>335.322</v>
      </c>
      <c r="G28" s="17">
        <f t="shared" si="1"/>
        <v>0</v>
      </c>
      <c r="H28" s="53"/>
      <c r="I28" s="9" t="s">
        <v>28</v>
      </c>
      <c r="J28" s="49"/>
      <c r="K28" s="46">
        <v>1.73</v>
      </c>
      <c r="L28" s="16">
        <f t="shared" si="2"/>
        <v>322.2817</v>
      </c>
      <c r="M28" s="17">
        <f t="shared" si="3"/>
        <v>0</v>
      </c>
      <c r="N28" s="33"/>
    </row>
    <row r="29" spans="2:14" x14ac:dyDescent="0.25">
      <c r="B29" s="32"/>
      <c r="C29" s="9" t="s">
        <v>29</v>
      </c>
      <c r="D29" s="49"/>
      <c r="E29" s="15">
        <v>1.8</v>
      </c>
      <c r="F29" s="16">
        <f t="shared" si="0"/>
        <v>335.322</v>
      </c>
      <c r="G29" s="17">
        <f t="shared" si="1"/>
        <v>0</v>
      </c>
      <c r="H29" s="53"/>
      <c r="I29" s="9" t="s">
        <v>29</v>
      </c>
      <c r="J29" s="49"/>
      <c r="K29" s="46">
        <v>1.73</v>
      </c>
      <c r="L29" s="16">
        <f t="shared" si="2"/>
        <v>322.2817</v>
      </c>
      <c r="M29" s="17">
        <f t="shared" si="3"/>
        <v>0</v>
      </c>
      <c r="N29" s="33"/>
    </row>
    <row r="30" spans="2:14" x14ac:dyDescent="0.25">
      <c r="B30" s="32"/>
      <c r="C30" s="10" t="s">
        <v>30</v>
      </c>
      <c r="D30" s="49"/>
      <c r="E30" s="18">
        <v>1.8</v>
      </c>
      <c r="F30" s="19">
        <f t="shared" si="0"/>
        <v>335.322</v>
      </c>
      <c r="G30" s="20">
        <f t="shared" si="1"/>
        <v>0</v>
      </c>
      <c r="H30" s="53"/>
      <c r="I30" s="10" t="s">
        <v>30</v>
      </c>
      <c r="J30" s="49"/>
      <c r="K30" s="47">
        <v>1.73</v>
      </c>
      <c r="L30" s="19">
        <f t="shared" si="2"/>
        <v>322.2817</v>
      </c>
      <c r="M30" s="20">
        <f t="shared" si="3"/>
        <v>0</v>
      </c>
      <c r="N30" s="33"/>
    </row>
    <row r="31" spans="2:14" x14ac:dyDescent="0.25">
      <c r="B31" s="32"/>
      <c r="C31" s="11" t="s">
        <v>31</v>
      </c>
      <c r="D31" s="24">
        <f>SUM(D12:D30)</f>
        <v>0</v>
      </c>
      <c r="E31" s="21"/>
      <c r="F31" s="22"/>
      <c r="G31" s="23">
        <f>SUM(G12:G30)</f>
        <v>0</v>
      </c>
      <c r="H31" s="54"/>
      <c r="I31" s="11" t="s">
        <v>31</v>
      </c>
      <c r="J31" s="24">
        <f>SUM(J12:J30)</f>
        <v>0</v>
      </c>
      <c r="K31" s="26"/>
      <c r="L31" s="27"/>
      <c r="M31" s="28">
        <f>SUM(M12:M30)</f>
        <v>0</v>
      </c>
      <c r="N31" s="33"/>
    </row>
    <row r="32" spans="2:14" x14ac:dyDescent="0.25">
      <c r="B32" s="32"/>
      <c r="C32"/>
      <c r="N32" s="33"/>
    </row>
    <row r="33" spans="2:16" x14ac:dyDescent="0.25">
      <c r="B33" s="32"/>
      <c r="I33" s="36" t="s">
        <v>32</v>
      </c>
      <c r="J33" s="58"/>
      <c r="K33" s="37"/>
      <c r="L33" s="37"/>
      <c r="M33" s="48">
        <f>+M31+G31</f>
        <v>0</v>
      </c>
      <c r="N33" s="33"/>
      <c r="P33" s="29"/>
    </row>
    <row r="34" spans="2:16" x14ac:dyDescent="0.25">
      <c r="B34" s="38"/>
      <c r="C34" s="39"/>
      <c r="D34" s="39"/>
      <c r="E34" s="39"/>
      <c r="F34" s="39"/>
      <c r="G34" s="39"/>
      <c r="H34" s="39"/>
      <c r="I34" s="39"/>
      <c r="J34" s="39" t="s">
        <v>33</v>
      </c>
      <c r="K34" s="39"/>
      <c r="L34" s="39"/>
      <c r="M34" s="57">
        <f>+M33/26</f>
        <v>0</v>
      </c>
      <c r="N34" s="40"/>
    </row>
    <row r="36" spans="2:16" x14ac:dyDescent="0.25">
      <c r="B36" s="41"/>
      <c r="C36" s="41"/>
      <c r="D36" s="41"/>
      <c r="E36" s="41"/>
      <c r="F36" s="41"/>
      <c r="G36" s="41"/>
      <c r="H36" s="41"/>
      <c r="I36" s="41"/>
      <c r="J36" s="41"/>
      <c r="K36" s="41"/>
      <c r="L36" s="41"/>
      <c r="M36" s="41"/>
      <c r="N36" s="41"/>
    </row>
    <row r="38" spans="2:16" x14ac:dyDescent="0.25">
      <c r="B38" s="51" t="s">
        <v>34</v>
      </c>
      <c r="C38" s="50"/>
      <c r="D38" s="50"/>
      <c r="E38" s="50"/>
      <c r="F38" s="50"/>
      <c r="G38" s="50"/>
      <c r="H38" s="50"/>
      <c r="I38" s="50"/>
    </row>
  </sheetData>
  <sheetProtection sheet="1" objects="1" scenarios="1"/>
  <protectedRanges>
    <protectedRange sqref="D12:D30" name="Males"/>
    <protectedRange sqref="J12:J30" name="Females"/>
  </protectedRanges>
  <mergeCells count="2">
    <mergeCell ref="B5:N5"/>
    <mergeCell ref="B6:N6"/>
  </mergeCells>
  <pageMargins left="0.70866141732283472" right="0.70866141732283472" top="0.74803149606299213" bottom="0.74803149606299213" header="0.31496062992125984" footer="0.31496062992125984"/>
  <pageSetup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4AECF4D94B564D80076451C39A5FF2" ma:contentTypeVersion="11" ma:contentTypeDescription="Create a new document." ma:contentTypeScope="" ma:versionID="053674468430319bb21df736f06d6a88">
  <xsd:schema xmlns:xsd="http://www.w3.org/2001/XMLSchema" xmlns:xs="http://www.w3.org/2001/XMLSchema" xmlns:p="http://schemas.microsoft.com/office/2006/metadata/properties" xmlns:ns2="f22692b3-4f1d-4592-a916-28235d64bf7d" xmlns:ns3="308f07c2-2479-4d0f-986d-3a49ef5ad279" targetNamespace="http://schemas.microsoft.com/office/2006/metadata/properties" ma:root="true" ma:fieldsID="329b5b265e64902cb19f1fecd6a73a7e" ns2:_="" ns3:_="">
    <xsd:import namespace="f22692b3-4f1d-4592-a916-28235d64bf7d"/>
    <xsd:import namespace="308f07c2-2479-4d0f-986d-3a49ef5ad2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692b3-4f1d-4592-a916-28235d64b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c522f2-a807-45af-b229-0d81d4b1502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8f07c2-2479-4d0f-986d-3a49ef5ad2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4ae1b3-98e8-4b3a-a86b-231a21769f37}" ma:internalName="TaxCatchAll" ma:showField="CatchAllData" ma:web="308f07c2-2479-4d0f-986d-3a49ef5ad2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2692b3-4f1d-4592-a916-28235d64bf7d">
      <Terms xmlns="http://schemas.microsoft.com/office/infopath/2007/PartnerControls"/>
    </lcf76f155ced4ddcb4097134ff3c332f>
    <TaxCatchAll xmlns="308f07c2-2479-4d0f-986d-3a49ef5ad279" xsi:nil="true"/>
  </documentManagement>
</p:properties>
</file>

<file path=customXml/itemProps1.xml><?xml version="1.0" encoding="utf-8"?>
<ds:datastoreItem xmlns:ds="http://schemas.openxmlformats.org/officeDocument/2006/customXml" ds:itemID="{C6BF157D-4B61-4932-AEA6-229DA03CD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692b3-4f1d-4592-a916-28235d64bf7d"/>
    <ds:schemaRef ds:uri="308f07c2-2479-4d0f-986d-3a49ef5ad2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BB621F-EBEB-47EB-B59F-381B7B6CF56D}">
  <ds:schemaRefs>
    <ds:schemaRef ds:uri="http://schemas.microsoft.com/sharepoint/v3/contenttype/forms"/>
  </ds:schemaRefs>
</ds:datastoreItem>
</file>

<file path=customXml/itemProps3.xml><?xml version="1.0" encoding="utf-8"?>
<ds:datastoreItem xmlns:ds="http://schemas.openxmlformats.org/officeDocument/2006/customXml" ds:itemID="{3F9800B1-EF6A-4043-9BD6-33CC42C748FC}">
  <ds:schemaRefs>
    <ds:schemaRef ds:uri="http://schemas.microsoft.com/office/2006/metadata/properties"/>
    <ds:schemaRef ds:uri="http://schemas.microsoft.com/office/infopath/2007/PartnerControls"/>
    <ds:schemaRef ds:uri="f22692b3-4f1d-4592-a916-28235d64bf7d"/>
    <ds:schemaRef ds:uri="308f07c2-2479-4d0f-986d-3a49ef5ad2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BCM FFS vs. InBasket FFS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derek.law</dc:creator>
  <cp:keywords/>
  <dc:description/>
  <cp:lastModifiedBy>Melissa Sullivan</cp:lastModifiedBy>
  <cp:revision/>
  <dcterms:created xsi:type="dcterms:W3CDTF">2021-03-09T12:51:35Z</dcterms:created>
  <dcterms:modified xsi:type="dcterms:W3CDTF">2024-12-02T12:57:02Z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0x0101009D4AECF4D94B564D80076451C39A5FF2</vt:lpwstr>
  </property>
</Properties>
</file>